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作業中\内装連理事会20251121\"/>
    </mc:Choice>
  </mc:AlternateContent>
  <xr:revisionPtr revIDLastSave="0" documentId="13_ncr:1_{437992CF-9C1B-431D-8AB2-ED48E5DD9A52}" xr6:coauthVersionLast="47" xr6:coauthVersionMax="47" xr10:uidLastSave="{00000000-0000-0000-0000-000000000000}"/>
  <bookViews>
    <workbookView xWindow="-120" yWindow="-120" windowWidth="29040" windowHeight="15720" tabRatio="602" activeTab="1" xr2:uid="{00000000-000D-0000-FFFF-FFFF00000000}"/>
  </bookViews>
  <sheets>
    <sheet name="日本内装材連合会 （ＰＬ）(９月）" sheetId="97" r:id="rId1"/>
    <sheet name="日本内装材連合会 (BS)（９月）" sheetId="98" r:id="rId2"/>
  </sheets>
  <definedNames>
    <definedName name="_xlnm.Print_Area" localSheetId="1">'日本内装材連合会 (BS)（９月）'!$A$2:$AA$23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3" i="98" l="1"/>
  <c r="AA22" i="98"/>
  <c r="AA21" i="98"/>
  <c r="AA20" i="98"/>
  <c r="AA19" i="98"/>
  <c r="AA18" i="98"/>
  <c r="AA17" i="98"/>
  <c r="AA16" i="98"/>
  <c r="AA15" i="98"/>
  <c r="AA14" i="98"/>
  <c r="AA13" i="98"/>
  <c r="AA12" i="98"/>
  <c r="AA11" i="98"/>
  <c r="AA10" i="98"/>
  <c r="AA9" i="98"/>
  <c r="AA8" i="98"/>
  <c r="AA7" i="98"/>
  <c r="AA6" i="98"/>
  <c r="AA5" i="98"/>
  <c r="AC52" i="97"/>
  <c r="AC51" i="97"/>
  <c r="AC50" i="97"/>
  <c r="AC49" i="97"/>
  <c r="AC48" i="97"/>
  <c r="AC47" i="97"/>
  <c r="AC46" i="97"/>
  <c r="AC45" i="97"/>
  <c r="AC44" i="97"/>
  <c r="AC43" i="97"/>
  <c r="AC42" i="97"/>
  <c r="AC41" i="97"/>
  <c r="AC40" i="97"/>
  <c r="AC39" i="97"/>
  <c r="AC38" i="97"/>
  <c r="AC37" i="97"/>
  <c r="AC36" i="97"/>
  <c r="AC35" i="97"/>
  <c r="AC34" i="97"/>
  <c r="AC33" i="97"/>
  <c r="AC32" i="97"/>
  <c r="AC31" i="97"/>
  <c r="AC30" i="97"/>
  <c r="AC29" i="97"/>
  <c r="AC28" i="97"/>
  <c r="AC27" i="97"/>
  <c r="AC26" i="97"/>
  <c r="AC25" i="97"/>
  <c r="AC24" i="97"/>
  <c r="AC23" i="97"/>
  <c r="AC22" i="97"/>
  <c r="AC21" i="97"/>
  <c r="AC20" i="97"/>
  <c r="AC19" i="97"/>
  <c r="AC18" i="97"/>
  <c r="AC17" i="97"/>
  <c r="AC16" i="97"/>
  <c r="AC15" i="97"/>
  <c r="AC14" i="97"/>
  <c r="AC13" i="97"/>
  <c r="AC12" i="97"/>
  <c r="AC11" i="97"/>
  <c r="AC10" i="97"/>
  <c r="AC9" i="97"/>
  <c r="AC8" i="97"/>
  <c r="AC7" i="97"/>
  <c r="AC6" i="97"/>
  <c r="AC5" i="97"/>
  <c r="Z22" i="98" l="1"/>
  <c r="Z20" i="98"/>
  <c r="Z23" i="98" s="1"/>
  <c r="Z14" i="98"/>
  <c r="Z10" i="98"/>
  <c r="Z15" i="98" s="1"/>
  <c r="X22" i="98"/>
  <c r="X20" i="98"/>
  <c r="X23" i="98" s="1"/>
  <c r="X14" i="98"/>
  <c r="X10" i="98"/>
  <c r="X15" i="98" s="1"/>
  <c r="V22" i="98"/>
  <c r="V20" i="98"/>
  <c r="V23" i="98" s="1"/>
  <c r="V14" i="98"/>
  <c r="V10" i="98"/>
  <c r="V15" i="98" s="1"/>
  <c r="T22" i="98"/>
  <c r="T20" i="98"/>
  <c r="T23" i="98" s="1"/>
  <c r="T14" i="98"/>
  <c r="T10" i="98"/>
  <c r="T15" i="98" s="1"/>
  <c r="R22" i="98"/>
  <c r="R20" i="98"/>
  <c r="R23" i="98" s="1"/>
  <c r="R14" i="98"/>
  <c r="R10" i="98"/>
  <c r="R15" i="98" s="1"/>
  <c r="P22" i="98"/>
  <c r="P20" i="98"/>
  <c r="P23" i="98" s="1"/>
  <c r="P14" i="98"/>
  <c r="P10" i="98"/>
  <c r="P15" i="98" s="1"/>
  <c r="N22" i="98"/>
  <c r="N20" i="98"/>
  <c r="N23" i="98" s="1"/>
  <c r="N14" i="98"/>
  <c r="N10" i="98"/>
  <c r="N15" i="98" s="1"/>
  <c r="L22" i="98"/>
  <c r="L20" i="98"/>
  <c r="L23" i="98" s="1"/>
  <c r="L14" i="98"/>
  <c r="L10" i="98"/>
  <c r="L15" i="98" s="1"/>
  <c r="J22" i="98"/>
  <c r="J20" i="98"/>
  <c r="J23" i="98" s="1"/>
  <c r="J14" i="98"/>
  <c r="J10" i="98"/>
  <c r="J15" i="98" s="1"/>
  <c r="H22" i="98"/>
  <c r="H20" i="98"/>
  <c r="H23" i="98" s="1"/>
  <c r="H14" i="98"/>
  <c r="H10" i="98"/>
  <c r="H15" i="98" s="1"/>
  <c r="F22" i="98"/>
  <c r="F20" i="98"/>
  <c r="F14" i="98"/>
  <c r="F10" i="98"/>
  <c r="F15" i="98" s="1"/>
  <c r="Y22" i="98"/>
  <c r="Y20" i="98"/>
  <c r="Y23" i="98" s="1"/>
  <c r="Y14" i="98"/>
  <c r="Y10" i="98"/>
  <c r="Y15" i="98" s="1"/>
  <c r="W22" i="98"/>
  <c r="W20" i="98"/>
  <c r="W14" i="98"/>
  <c r="W10" i="98"/>
  <c r="W15" i="98" s="1"/>
  <c r="U22" i="98"/>
  <c r="U20" i="98"/>
  <c r="U14" i="98"/>
  <c r="U10" i="98"/>
  <c r="S22" i="98"/>
  <c r="S20" i="98"/>
  <c r="S14" i="98"/>
  <c r="S10" i="98"/>
  <c r="Q22" i="98"/>
  <c r="Q20" i="98"/>
  <c r="Q14" i="98"/>
  <c r="Q10" i="98"/>
  <c r="Q15" i="98" s="1"/>
  <c r="O22" i="98"/>
  <c r="O20" i="98"/>
  <c r="O14" i="98"/>
  <c r="O10" i="98"/>
  <c r="M22" i="98"/>
  <c r="M20" i="98"/>
  <c r="M14" i="98"/>
  <c r="M10" i="98"/>
  <c r="K22" i="98"/>
  <c r="K20" i="98"/>
  <c r="K14" i="98"/>
  <c r="K10" i="98"/>
  <c r="K15" i="98" s="1"/>
  <c r="I22" i="98"/>
  <c r="I20" i="98"/>
  <c r="I23" i="98" s="1"/>
  <c r="I14" i="98"/>
  <c r="I10" i="98"/>
  <c r="I15" i="98" s="1"/>
  <c r="G22" i="98"/>
  <c r="G23" i="98" s="1"/>
  <c r="G20" i="98"/>
  <c r="G14" i="98"/>
  <c r="G10" i="98"/>
  <c r="E22" i="98"/>
  <c r="E20" i="98"/>
  <c r="E14" i="98"/>
  <c r="E10" i="98"/>
  <c r="E15" i="98" s="1"/>
  <c r="C22" i="98"/>
  <c r="C20" i="98"/>
  <c r="C14" i="98"/>
  <c r="C10" i="98"/>
  <c r="Z49" i="97"/>
  <c r="Z44" i="97"/>
  <c r="Z31" i="97"/>
  <c r="Z15" i="97"/>
  <c r="Z16" i="97" s="1"/>
  <c r="Z32" i="97" s="1"/>
  <c r="Z50" i="97" s="1"/>
  <c r="Z51" i="97" s="1"/>
  <c r="Z52" i="97" s="1"/>
  <c r="Z54" i="97" s="1"/>
  <c r="Z11" i="97"/>
  <c r="X49" i="97"/>
  <c r="X44" i="97"/>
  <c r="X31" i="97"/>
  <c r="X15" i="97"/>
  <c r="X11" i="97"/>
  <c r="X16" i="97" s="1"/>
  <c r="X32" i="97" s="1"/>
  <c r="X50" i="97" s="1"/>
  <c r="X51" i="97" s="1"/>
  <c r="X52" i="97" s="1"/>
  <c r="X54" i="97" s="1"/>
  <c r="V49" i="97"/>
  <c r="V44" i="97"/>
  <c r="V31" i="97"/>
  <c r="V16" i="97"/>
  <c r="V32" i="97" s="1"/>
  <c r="V50" i="97" s="1"/>
  <c r="V51" i="97" s="1"/>
  <c r="V52" i="97" s="1"/>
  <c r="V54" i="97" s="1"/>
  <c r="V15" i="97"/>
  <c r="V11" i="97"/>
  <c r="T49" i="97"/>
  <c r="T44" i="97"/>
  <c r="T31" i="97"/>
  <c r="T15" i="97"/>
  <c r="T16" i="97" s="1"/>
  <c r="T32" i="97" s="1"/>
  <c r="T50" i="97" s="1"/>
  <c r="T51" i="97" s="1"/>
  <c r="T52" i="97" s="1"/>
  <c r="T54" i="97" s="1"/>
  <c r="T11" i="97"/>
  <c r="R49" i="97"/>
  <c r="R44" i="97"/>
  <c r="R31" i="97"/>
  <c r="R15" i="97"/>
  <c r="R11" i="97"/>
  <c r="R16" i="97" s="1"/>
  <c r="R32" i="97" s="1"/>
  <c r="R50" i="97" s="1"/>
  <c r="R51" i="97" s="1"/>
  <c r="R52" i="97" s="1"/>
  <c r="R54" i="97" s="1"/>
  <c r="P49" i="97"/>
  <c r="P44" i="97"/>
  <c r="P31" i="97"/>
  <c r="P15" i="97"/>
  <c r="P16" i="97" s="1"/>
  <c r="P32" i="97" s="1"/>
  <c r="P50" i="97" s="1"/>
  <c r="P51" i="97" s="1"/>
  <c r="P52" i="97" s="1"/>
  <c r="P54" i="97" s="1"/>
  <c r="P11" i="97"/>
  <c r="N49" i="97"/>
  <c r="N44" i="97"/>
  <c r="N31" i="97"/>
  <c r="N15" i="97"/>
  <c r="N11" i="97"/>
  <c r="L49" i="97"/>
  <c r="L44" i="97"/>
  <c r="L31" i="97"/>
  <c r="L15" i="97"/>
  <c r="L16" i="97" s="1"/>
  <c r="L11" i="97"/>
  <c r="J49" i="97"/>
  <c r="J44" i="97"/>
  <c r="J31" i="97"/>
  <c r="J15" i="97"/>
  <c r="J11" i="97"/>
  <c r="H49" i="97"/>
  <c r="H44" i="97"/>
  <c r="H31" i="97"/>
  <c r="H15" i="97"/>
  <c r="H11" i="97"/>
  <c r="F49" i="97"/>
  <c r="F44" i="97"/>
  <c r="F31" i="97"/>
  <c r="F15" i="97"/>
  <c r="F11" i="97"/>
  <c r="Y49" i="97"/>
  <c r="Y44" i="97"/>
  <c r="Y31" i="97"/>
  <c r="Y15" i="97"/>
  <c r="Y16" i="97" s="1"/>
  <c r="Y32" i="97" s="1"/>
  <c r="Y50" i="97" s="1"/>
  <c r="Y51" i="97" s="1"/>
  <c r="Y52" i="97" s="1"/>
  <c r="Y54" i="97" s="1"/>
  <c r="Y11" i="97"/>
  <c r="W49" i="97"/>
  <c r="W44" i="97"/>
  <c r="W31" i="97"/>
  <c r="W15" i="97"/>
  <c r="W16" i="97" s="1"/>
  <c r="W32" i="97" s="1"/>
  <c r="W50" i="97" s="1"/>
  <c r="W51" i="97" s="1"/>
  <c r="W52" i="97" s="1"/>
  <c r="W54" i="97" s="1"/>
  <c r="W11" i="97"/>
  <c r="U49" i="97"/>
  <c r="U44" i="97"/>
  <c r="U31" i="97"/>
  <c r="U16" i="97"/>
  <c r="U32" i="97" s="1"/>
  <c r="U50" i="97" s="1"/>
  <c r="U51" i="97" s="1"/>
  <c r="U52" i="97" s="1"/>
  <c r="U54" i="97" s="1"/>
  <c r="U15" i="97"/>
  <c r="U11" i="97"/>
  <c r="S49" i="97"/>
  <c r="S44" i="97"/>
  <c r="S31" i="97"/>
  <c r="S15" i="97"/>
  <c r="S11" i="97"/>
  <c r="S16" i="97" s="1"/>
  <c r="S32" i="97" s="1"/>
  <c r="S50" i="97" s="1"/>
  <c r="S51" i="97" s="1"/>
  <c r="S52" i="97" s="1"/>
  <c r="S54" i="97" s="1"/>
  <c r="Q49" i="97"/>
  <c r="Q44" i="97"/>
  <c r="Q31" i="97"/>
  <c r="Q15" i="97"/>
  <c r="Q11" i="97"/>
  <c r="Q16" i="97" s="1"/>
  <c r="Q32" i="97" s="1"/>
  <c r="Q50" i="97" s="1"/>
  <c r="Q51" i="97" s="1"/>
  <c r="Q52" i="97" s="1"/>
  <c r="Q54" i="97" s="1"/>
  <c r="O49" i="97"/>
  <c r="O44" i="97"/>
  <c r="O31" i="97"/>
  <c r="O15" i="97"/>
  <c r="O11" i="97"/>
  <c r="O16" i="97" s="1"/>
  <c r="O32" i="97" s="1"/>
  <c r="O50" i="97" s="1"/>
  <c r="O51" i="97" s="1"/>
  <c r="O52" i="97" s="1"/>
  <c r="O54" i="97" s="1"/>
  <c r="M49" i="97"/>
  <c r="M44" i="97"/>
  <c r="M31" i="97"/>
  <c r="M15" i="97"/>
  <c r="M16" i="97" s="1"/>
  <c r="M32" i="97" s="1"/>
  <c r="M50" i="97" s="1"/>
  <c r="M51" i="97" s="1"/>
  <c r="M52" i="97" s="1"/>
  <c r="M54" i="97" s="1"/>
  <c r="M11" i="97"/>
  <c r="K49" i="97"/>
  <c r="K44" i="97"/>
  <c r="K31" i="97"/>
  <c r="K16" i="97"/>
  <c r="K32" i="97" s="1"/>
  <c r="K50" i="97" s="1"/>
  <c r="K51" i="97" s="1"/>
  <c r="K52" i="97" s="1"/>
  <c r="K54" i="97" s="1"/>
  <c r="K15" i="97"/>
  <c r="K11" i="97"/>
  <c r="I49" i="97"/>
  <c r="I44" i="97"/>
  <c r="I31" i="97"/>
  <c r="I16" i="97"/>
  <c r="I32" i="97" s="1"/>
  <c r="I50" i="97" s="1"/>
  <c r="I51" i="97" s="1"/>
  <c r="I52" i="97" s="1"/>
  <c r="I54" i="97" s="1"/>
  <c r="I15" i="97"/>
  <c r="I11" i="97"/>
  <c r="G49" i="97"/>
  <c r="G44" i="97"/>
  <c r="G31" i="97"/>
  <c r="G15" i="97"/>
  <c r="G16" i="97" s="1"/>
  <c r="G32" i="97" s="1"/>
  <c r="G50" i="97" s="1"/>
  <c r="G51" i="97" s="1"/>
  <c r="G52" i="97" s="1"/>
  <c r="G54" i="97" s="1"/>
  <c r="G11" i="97"/>
  <c r="E49" i="97"/>
  <c r="E44" i="97"/>
  <c r="E31" i="97"/>
  <c r="E15" i="97"/>
  <c r="E16" i="97" s="1"/>
  <c r="E11" i="97"/>
  <c r="C49" i="97"/>
  <c r="C44" i="97"/>
  <c r="C31" i="97"/>
  <c r="C16" i="97"/>
  <c r="C32" i="97" s="1"/>
  <c r="C15" i="97"/>
  <c r="C11" i="97"/>
  <c r="AU44" i="97"/>
  <c r="AU15" i="97"/>
  <c r="AA29" i="97"/>
  <c r="AB29" i="97"/>
  <c r="AF29" i="97" s="1"/>
  <c r="AU49" i="97"/>
  <c r="AU31" i="97"/>
  <c r="AU11" i="97"/>
  <c r="L32" i="97" l="1"/>
  <c r="L50" i="97" s="1"/>
  <c r="L51" i="97" s="1"/>
  <c r="L52" i="97" s="1"/>
  <c r="L54" i="97" s="1"/>
  <c r="N16" i="97"/>
  <c r="N32" i="97" s="1"/>
  <c r="N50" i="97" s="1"/>
  <c r="N51" i="97" s="1"/>
  <c r="N52" i="97" s="1"/>
  <c r="N54" i="97" s="1"/>
  <c r="J16" i="97"/>
  <c r="J32" i="97" s="1"/>
  <c r="J50" i="97" s="1"/>
  <c r="J51" i="97" s="1"/>
  <c r="J52" i="97" s="1"/>
  <c r="J54" i="97" s="1"/>
  <c r="H16" i="97"/>
  <c r="H32" i="97" s="1"/>
  <c r="H50" i="97" s="1"/>
  <c r="H51" i="97" s="1"/>
  <c r="H52" i="97" s="1"/>
  <c r="H54" i="97" s="1"/>
  <c r="U15" i="98"/>
  <c r="S15" i="98"/>
  <c r="O15" i="98"/>
  <c r="M15" i="98"/>
  <c r="G15" i="98"/>
  <c r="C15" i="98"/>
  <c r="F23" i="98"/>
  <c r="F16" i="97"/>
  <c r="F32" i="97" s="1"/>
  <c r="F50" i="97" s="1"/>
  <c r="F51" i="97" s="1"/>
  <c r="F52" i="97" s="1"/>
  <c r="F54" i="97" s="1"/>
  <c r="W23" i="98"/>
  <c r="U23" i="98"/>
  <c r="S23" i="98"/>
  <c r="Q23" i="98"/>
  <c r="O23" i="98"/>
  <c r="M23" i="98"/>
  <c r="K23" i="98"/>
  <c r="E23" i="98"/>
  <c r="C23" i="98"/>
  <c r="AD29" i="97"/>
  <c r="E32" i="97"/>
  <c r="E50" i="97" s="1"/>
  <c r="E51" i="97" s="1"/>
  <c r="E52" i="97" s="1"/>
  <c r="E54" i="97" s="1"/>
  <c r="C50" i="97"/>
  <c r="AU16" i="97"/>
  <c r="AU32" i="97" s="1"/>
  <c r="AU50" i="97" s="1"/>
  <c r="AU51" i="97" s="1"/>
  <c r="C51" i="97" l="1"/>
  <c r="C52" i="97" l="1"/>
  <c r="C54" i="97" l="1"/>
  <c r="AB5" i="97"/>
  <c r="AS49" i="97" l="1"/>
  <c r="AS44" i="97"/>
  <c r="AS31" i="97"/>
  <c r="AS15" i="97"/>
  <c r="AS11" i="97"/>
  <c r="AB48" i="97"/>
  <c r="AS16" i="97" l="1"/>
  <c r="AS32" i="97" s="1"/>
  <c r="AS50" i="97" s="1"/>
  <c r="AS51" i="97" s="1"/>
  <c r="AQ49" i="97" l="1"/>
  <c r="AQ44" i="97"/>
  <c r="AQ31" i="97"/>
  <c r="AQ15" i="97"/>
  <c r="AQ11" i="97"/>
  <c r="AQ16" i="97" l="1"/>
  <c r="AQ32" i="97" s="1"/>
  <c r="AQ50" i="97" s="1"/>
  <c r="AQ51" i="97" s="1"/>
  <c r="AC54" i="97" l="1"/>
  <c r="AB42" i="97"/>
  <c r="AF42" i="97" s="1"/>
  <c r="AA42" i="97"/>
  <c r="AD42" i="97" l="1"/>
  <c r="AD53" i="97" l="1"/>
  <c r="AB47" i="97"/>
  <c r="AB46" i="97"/>
  <c r="AB45" i="97"/>
  <c r="AB43" i="97"/>
  <c r="AF43" i="97" s="1"/>
  <c r="AB41" i="97"/>
  <c r="AB40" i="97"/>
  <c r="AB39" i="97"/>
  <c r="AB38" i="97"/>
  <c r="AB37" i="97"/>
  <c r="AB36" i="97"/>
  <c r="AB35" i="97"/>
  <c r="AB34" i="97"/>
  <c r="AB33" i="97"/>
  <c r="AB30" i="97"/>
  <c r="AB28" i="97"/>
  <c r="AB27" i="97"/>
  <c r="AG27" i="97" s="1"/>
  <c r="AB26" i="97"/>
  <c r="AB25" i="97"/>
  <c r="AB24" i="97"/>
  <c r="AB23" i="97"/>
  <c r="AB22" i="97"/>
  <c r="AB21" i="97"/>
  <c r="AB20" i="97"/>
  <c r="AB19" i="97"/>
  <c r="AB18" i="97"/>
  <c r="AB17" i="97"/>
  <c r="AB14" i="97"/>
  <c r="AB13" i="97"/>
  <c r="AB12" i="97"/>
  <c r="AB10" i="97"/>
  <c r="AB9" i="97"/>
  <c r="AB8" i="97"/>
  <c r="AB7" i="97"/>
  <c r="AB6" i="97"/>
  <c r="AA47" i="97"/>
  <c r="AA46" i="97"/>
  <c r="AA45" i="97"/>
  <c r="AA43" i="97"/>
  <c r="AA41" i="97"/>
  <c r="AA40" i="97"/>
  <c r="AA39" i="97"/>
  <c r="AA38" i="97"/>
  <c r="AA37" i="97"/>
  <c r="AA36" i="97"/>
  <c r="AA35" i="97"/>
  <c r="AA34" i="97"/>
  <c r="AA33" i="97"/>
  <c r="AA30" i="97"/>
  <c r="AA28" i="97"/>
  <c r="AA27" i="97"/>
  <c r="AA26" i="97"/>
  <c r="AA25" i="97"/>
  <c r="AA24" i="97"/>
  <c r="AA23" i="97"/>
  <c r="AA22" i="97"/>
  <c r="AA21" i="97"/>
  <c r="AA20" i="97"/>
  <c r="AA19" i="97"/>
  <c r="AA18" i="97"/>
  <c r="AA17" i="97"/>
  <c r="AA14" i="97"/>
  <c r="AA13" i="97"/>
  <c r="AA12" i="97"/>
  <c r="AA10" i="97"/>
  <c r="AA9" i="97"/>
  <c r="AA8" i="97"/>
  <c r="AA7" i="97"/>
  <c r="AA6" i="97"/>
  <c r="AA5" i="97"/>
  <c r="D49" i="97"/>
  <c r="D44" i="97"/>
  <c r="D31" i="97"/>
  <c r="D15" i="97"/>
  <c r="D11" i="97"/>
  <c r="D22" i="98"/>
  <c r="D20" i="98"/>
  <c r="D14" i="98"/>
  <c r="D10" i="98"/>
  <c r="D16" i="97" l="1"/>
  <c r="D32" i="97" s="1"/>
  <c r="AB31" i="97"/>
  <c r="AB44" i="97"/>
  <c r="AB49" i="97"/>
  <c r="AB15" i="97"/>
  <c r="AB11" i="97"/>
  <c r="D23" i="98"/>
  <c r="D15" i="98"/>
  <c r="AO49" i="97"/>
  <c r="AO44" i="97"/>
  <c r="AO31" i="97"/>
  <c r="AO15" i="97"/>
  <c r="AO11" i="97"/>
  <c r="AB16" i="97" l="1"/>
  <c r="D50" i="97"/>
  <c r="AB32" i="97"/>
  <c r="AO16" i="97"/>
  <c r="AO32" i="97" s="1"/>
  <c r="AO50" i="97" s="1"/>
  <c r="AO51" i="97" s="1"/>
  <c r="D51" i="97" l="1"/>
  <c r="AB50" i="97"/>
  <c r="D52" i="97" l="1"/>
  <c r="AB51" i="97"/>
  <c r="D54" i="97" l="1"/>
  <c r="AB52" i="97"/>
  <c r="AM49" i="97" l="1"/>
  <c r="AK49" i="97"/>
  <c r="AH49" i="97"/>
  <c r="AE49" i="97"/>
  <c r="AG47" i="97"/>
  <c r="AG46" i="97"/>
  <c r="AD45" i="97"/>
  <c r="AM44" i="97"/>
  <c r="AK44" i="97"/>
  <c r="AH44" i="97"/>
  <c r="AE44" i="97"/>
  <c r="AD43" i="97"/>
  <c r="AG41" i="97"/>
  <c r="AF40" i="97"/>
  <c r="AD38" i="97"/>
  <c r="AF37" i="97"/>
  <c r="AF36" i="97"/>
  <c r="AF35" i="97"/>
  <c r="AF34" i="97"/>
  <c r="AF33" i="97"/>
  <c r="AM31" i="97"/>
  <c r="AK31" i="97"/>
  <c r="AH31" i="97"/>
  <c r="AE31" i="97"/>
  <c r="AG30" i="97"/>
  <c r="AG28" i="97"/>
  <c r="AG26" i="97"/>
  <c r="AG25" i="97"/>
  <c r="AG24" i="97"/>
  <c r="AG23" i="97"/>
  <c r="AG22" i="97"/>
  <c r="AG21" i="97"/>
  <c r="AG20" i="97"/>
  <c r="AG19" i="97"/>
  <c r="AG18" i="97"/>
  <c r="AG17" i="97"/>
  <c r="AM15" i="97"/>
  <c r="AK15" i="97"/>
  <c r="AH15" i="97"/>
  <c r="AE15" i="97"/>
  <c r="AF14" i="97"/>
  <c r="AG13" i="97"/>
  <c r="AG12" i="97"/>
  <c r="AM11" i="97"/>
  <c r="AK11" i="97"/>
  <c r="AH11" i="97"/>
  <c r="AE11" i="97"/>
  <c r="AG10" i="97"/>
  <c r="AG9" i="97"/>
  <c r="AD8" i="97"/>
  <c r="AF7" i="97"/>
  <c r="AG6" i="97"/>
  <c r="AG5" i="97"/>
  <c r="AA31" i="97" l="1"/>
  <c r="AA44" i="97"/>
  <c r="AA49" i="97"/>
  <c r="AA11" i="97"/>
  <c r="AA15" i="97"/>
  <c r="AE16" i="97"/>
  <c r="AE32" i="97" s="1"/>
  <c r="AE50" i="97" s="1"/>
  <c r="AE51" i="97" s="1"/>
  <c r="AE52" i="97" s="1"/>
  <c r="AG45" i="97"/>
  <c r="AG8" i="97"/>
  <c r="AD39" i="97"/>
  <c r="AF8" i="97"/>
  <c r="AF45" i="97"/>
  <c r="AF49" i="97"/>
  <c r="AD10" i="97"/>
  <c r="AD47" i="97"/>
  <c r="AF39" i="97"/>
  <c r="AF9" i="97"/>
  <c r="AD46" i="97"/>
  <c r="AF10" i="97"/>
  <c r="AH16" i="97"/>
  <c r="AH32" i="97" s="1"/>
  <c r="AH50" i="97" s="1"/>
  <c r="AH51" i="97" s="1"/>
  <c r="AF46" i="97"/>
  <c r="AF38" i="97"/>
  <c r="AF47" i="97"/>
  <c r="AD5" i="97"/>
  <c r="AF6" i="97"/>
  <c r="AM16" i="97"/>
  <c r="AM32" i="97" s="1"/>
  <c r="AM50" i="97" s="1"/>
  <c r="AM51" i="97" s="1"/>
  <c r="AF5" i="97"/>
  <c r="AK16" i="97"/>
  <c r="AK32" i="97" s="1"/>
  <c r="AK50" i="97" s="1"/>
  <c r="AK51" i="97" s="1"/>
  <c r="AD40" i="97"/>
  <c r="AD37" i="97"/>
  <c r="AD9" i="97"/>
  <c r="AD34" i="97"/>
  <c r="AF44" i="97"/>
  <c r="AD33" i="97"/>
  <c r="AG7" i="97"/>
  <c r="AD7" i="97"/>
  <c r="AD6" i="97"/>
  <c r="AF31" i="97"/>
  <c r="AF15" i="97"/>
  <c r="AD12" i="97"/>
  <c r="AD13" i="97"/>
  <c r="AD14" i="97"/>
  <c r="AD36" i="97"/>
  <c r="AF12" i="97"/>
  <c r="AF13" i="97"/>
  <c r="AD17" i="97"/>
  <c r="AD18" i="97"/>
  <c r="AD19" i="97"/>
  <c r="AD20" i="97"/>
  <c r="AD21" i="97"/>
  <c r="AD22" i="97"/>
  <c r="AD23" i="97"/>
  <c r="AD24" i="97"/>
  <c r="AD25" i="97"/>
  <c r="AD26" i="97"/>
  <c r="AD27" i="97"/>
  <c r="AD28" i="97"/>
  <c r="AD30" i="97"/>
  <c r="AD35" i="97"/>
  <c r="AD41" i="97"/>
  <c r="AF17" i="97"/>
  <c r="AF18" i="97"/>
  <c r="AF19" i="97"/>
  <c r="AF20" i="97"/>
  <c r="AF21" i="97"/>
  <c r="AF22" i="97"/>
  <c r="AF23" i="97"/>
  <c r="AF24" i="97"/>
  <c r="AF25" i="97"/>
  <c r="AF26" i="97"/>
  <c r="AF27" i="97"/>
  <c r="AF28" i="97"/>
  <c r="AF30" i="97"/>
  <c r="AF41" i="97"/>
  <c r="AA16" i="97" l="1"/>
  <c r="AD49" i="97"/>
  <c r="AG49" i="97"/>
  <c r="AD44" i="97"/>
  <c r="AD15" i="97"/>
  <c r="AG15" i="97"/>
  <c r="AG44" i="97"/>
  <c r="AG31" i="97"/>
  <c r="AF16" i="97"/>
  <c r="AD31" i="97"/>
  <c r="AF11" i="97"/>
  <c r="AD11" i="97"/>
  <c r="AG11" i="97"/>
  <c r="AA50" i="97" l="1"/>
  <c r="AD32" i="97"/>
  <c r="AA32" i="97"/>
  <c r="AD16" i="97"/>
  <c r="AG16" i="97"/>
  <c r="AG32" i="97"/>
  <c r="AF32" i="97"/>
  <c r="AA51" i="97" l="1"/>
  <c r="AF50" i="97"/>
  <c r="AD50" i="97"/>
  <c r="AA52" i="97" l="1"/>
  <c r="AA54" i="97" s="1"/>
  <c r="AD51" i="97"/>
  <c r="AF51" i="97"/>
  <c r="AB54" i="97"/>
  <c r="AD54" i="97" s="1"/>
  <c r="AD52" i="97" l="1"/>
  <c r="AF52" i="97"/>
</calcChain>
</file>

<file path=xl/sharedStrings.xml><?xml version="1.0" encoding="utf-8"?>
<sst xmlns="http://schemas.openxmlformats.org/spreadsheetml/2006/main" count="369" uniqueCount="231">
  <si>
    <t>現金</t>
    <rPh sb="0" eb="2">
      <t>ゲンキン</t>
    </rPh>
    <phoneticPr fontId="2"/>
  </si>
  <si>
    <t>みずほ普通</t>
    <rPh sb="3" eb="5">
      <t>フツウ</t>
    </rPh>
    <phoneticPr fontId="2"/>
  </si>
  <si>
    <t>現金・預金合計</t>
    <rPh sb="0" eb="2">
      <t>ゲンキン</t>
    </rPh>
    <rPh sb="3" eb="5">
      <t>ヨキン</t>
    </rPh>
    <rPh sb="5" eb="7">
      <t>ゴウケイ</t>
    </rPh>
    <phoneticPr fontId="2"/>
  </si>
  <si>
    <t>未収入金</t>
    <rPh sb="0" eb="2">
      <t>ミシュウ</t>
    </rPh>
    <rPh sb="2" eb="4">
      <t>ニュウキン</t>
    </rPh>
    <phoneticPr fontId="2"/>
  </si>
  <si>
    <t>資産合計</t>
    <rPh sb="0" eb="2">
      <t>シサン</t>
    </rPh>
    <rPh sb="2" eb="4">
      <t>ゴウケイ</t>
    </rPh>
    <phoneticPr fontId="2"/>
  </si>
  <si>
    <t>未払金</t>
    <rPh sb="0" eb="2">
      <t>ミハラ</t>
    </rPh>
    <rPh sb="2" eb="3">
      <t>キン</t>
    </rPh>
    <phoneticPr fontId="2"/>
  </si>
  <si>
    <t>負債合計</t>
    <rPh sb="0" eb="2">
      <t>フサイ</t>
    </rPh>
    <rPh sb="2" eb="4">
      <t>ゴウケイ</t>
    </rPh>
    <phoneticPr fontId="2"/>
  </si>
  <si>
    <t>当期純利益</t>
    <rPh sb="0" eb="2">
      <t>トウキ</t>
    </rPh>
    <rPh sb="2" eb="3">
      <t>ジュン</t>
    </rPh>
    <rPh sb="3" eb="5">
      <t>リエキ</t>
    </rPh>
    <phoneticPr fontId="2"/>
  </si>
  <si>
    <t>純資産合計</t>
    <rPh sb="0" eb="3">
      <t>ジュンシサン</t>
    </rPh>
    <rPh sb="3" eb="5">
      <t>ゴウケイ</t>
    </rPh>
    <phoneticPr fontId="2"/>
  </si>
  <si>
    <t>負債・純資産合計</t>
    <rPh sb="0" eb="2">
      <t>フサイ</t>
    </rPh>
    <rPh sb="3" eb="6">
      <t>ジュンシサン</t>
    </rPh>
    <rPh sb="6" eb="8">
      <t>ゴウケイ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</si>
  <si>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</si>
  <si>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3">
      <t>ソウ</t>
    </rPh>
    <rPh sb="3" eb="5">
      <t>リエキ</t>
    </rPh>
    <phoneticPr fontId="2"/>
  </si>
  <si>
    <t>顧問料</t>
    <rPh sb="0" eb="2">
      <t>コモン</t>
    </rPh>
    <rPh sb="2" eb="3">
      <t>リョウ</t>
    </rPh>
    <phoneticPr fontId="2"/>
  </si>
  <si>
    <t>旅費交通費</t>
    <rPh sb="0" eb="2">
      <t>リョヒ</t>
    </rPh>
    <rPh sb="2" eb="5">
      <t>コウツウヒ</t>
    </rPh>
    <phoneticPr fontId="2"/>
  </si>
  <si>
    <t>会議費</t>
    <rPh sb="0" eb="3">
      <t>カイギヒ</t>
    </rPh>
    <phoneticPr fontId="2"/>
  </si>
  <si>
    <t>通信費</t>
    <rPh sb="0" eb="3">
      <t>ツウシンヒ</t>
    </rPh>
    <phoneticPr fontId="2"/>
  </si>
  <si>
    <t>印刷費</t>
    <rPh sb="0" eb="2">
      <t>インサツ</t>
    </rPh>
    <rPh sb="2" eb="3">
      <t>ヒ</t>
    </rPh>
    <phoneticPr fontId="2"/>
  </si>
  <si>
    <t>販売管理費合計</t>
    <rPh sb="0" eb="2">
      <t>ハンバイ</t>
    </rPh>
    <rPh sb="2" eb="5">
      <t>カンリヒ</t>
    </rPh>
    <rPh sb="5" eb="7">
      <t>ゴウケイ</t>
    </rPh>
    <phoneticPr fontId="2"/>
  </si>
  <si>
    <t>営業利益</t>
    <rPh sb="0" eb="2">
      <t>エイギョウ</t>
    </rPh>
    <rPh sb="2" eb="4">
      <t>リエキ</t>
    </rPh>
    <phoneticPr fontId="2"/>
  </si>
  <si>
    <t>受取利息</t>
    <rPh sb="0" eb="2">
      <t>ウケト</t>
    </rPh>
    <rPh sb="2" eb="4">
      <t>リソク</t>
    </rPh>
    <phoneticPr fontId="2"/>
  </si>
  <si>
    <t>営業外収益</t>
    <rPh sb="0" eb="2">
      <t>エイギョウ</t>
    </rPh>
    <rPh sb="2" eb="3">
      <t>ガイ</t>
    </rPh>
    <rPh sb="3" eb="5">
      <t>シュウエキ</t>
    </rPh>
    <phoneticPr fontId="2"/>
  </si>
  <si>
    <t>経常利益</t>
    <rPh sb="0" eb="2">
      <t>ケイジョウ</t>
    </rPh>
    <rPh sb="2" eb="4">
      <t>リエキ</t>
    </rPh>
    <phoneticPr fontId="2"/>
  </si>
  <si>
    <t>税引前当期純利益</t>
    <rPh sb="0" eb="2">
      <t>ゼイビ</t>
    </rPh>
    <rPh sb="2" eb="3">
      <t>マエ</t>
    </rPh>
    <rPh sb="3" eb="5">
      <t>トウキ</t>
    </rPh>
    <rPh sb="5" eb="6">
      <t>ジュン</t>
    </rPh>
    <rPh sb="6" eb="8">
      <t>リエキ</t>
    </rPh>
    <phoneticPr fontId="2"/>
  </si>
  <si>
    <t>その他資産合計</t>
    <rPh sb="2" eb="3">
      <t>タ</t>
    </rPh>
    <rPh sb="3" eb="5">
      <t>シサン</t>
    </rPh>
    <rPh sb="5" eb="7">
      <t>ゴウケイ</t>
    </rPh>
    <phoneticPr fontId="2"/>
  </si>
  <si>
    <t>４月</t>
    <rPh sb="1" eb="2">
      <t>ガツ</t>
    </rPh>
    <phoneticPr fontId="2"/>
  </si>
  <si>
    <t>（単位：円）</t>
    <rPh sb="1" eb="3">
      <t>タンイ</t>
    </rPh>
    <rPh sb="4" eb="5">
      <t>エン</t>
    </rPh>
    <phoneticPr fontId="2"/>
  </si>
  <si>
    <t>慶弔費</t>
    <rPh sb="0" eb="2">
      <t>ケイチョウ</t>
    </rPh>
    <rPh sb="2" eb="3">
      <t>ヒ</t>
    </rPh>
    <phoneticPr fontId="2"/>
  </si>
  <si>
    <t>４～３月</t>
    <rPh sb="3" eb="4">
      <t>ガツ</t>
    </rPh>
    <phoneticPr fontId="2"/>
  </si>
  <si>
    <t>消化率</t>
    <rPh sb="0" eb="2">
      <t>ショウカ</t>
    </rPh>
    <rPh sb="2" eb="3">
      <t>リツ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</si>
  <si>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</si>
  <si>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</si>
  <si>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</si>
  <si>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</si>
  <si>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</si>
  <si>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</si>
  <si>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</si>
  <si>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</si>
  <si>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</si>
  <si>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</si>
  <si>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元年度実績</t>
    <rPh sb="0" eb="2">
      <t>ガンネン</t>
    </rPh>
    <rPh sb="2" eb="3">
      <t>ド</t>
    </rPh>
    <rPh sb="3" eb="5">
      <t>ジッセキ</t>
    </rPh>
    <phoneticPr fontId="2"/>
  </si>
  <si>
    <t>５月</t>
  </si>
  <si>
    <t>前年同月比</t>
    <rPh sb="0" eb="2">
      <t>ゼンネン</t>
    </rPh>
    <rPh sb="2" eb="5">
      <t>ドウゲツヒ</t>
    </rPh>
    <rPh sb="4" eb="5">
      <t>ヒ</t>
    </rPh>
    <phoneticPr fontId="2"/>
  </si>
  <si>
    <t>前年対比</t>
    <rPh sb="0" eb="2">
      <t>ゼンネン</t>
    </rPh>
    <rPh sb="2" eb="3">
      <t>タイ</t>
    </rPh>
    <rPh sb="3" eb="4">
      <t>ヒ</t>
    </rPh>
    <phoneticPr fontId="2"/>
  </si>
  <si>
    <t>予算対比</t>
    <rPh sb="0" eb="2">
      <t>ヨサン</t>
    </rPh>
    <rPh sb="2" eb="3">
      <t>タイ</t>
    </rPh>
    <rPh sb="3" eb="4">
      <t>ヒ</t>
    </rPh>
    <phoneticPr fontId="2"/>
  </si>
  <si>
    <t>元年度計画</t>
    <rPh sb="0" eb="1">
      <t>ガン</t>
    </rPh>
    <rPh sb="1" eb="3">
      <t>ネンド</t>
    </rPh>
    <rPh sb="3" eb="5">
      <t>ケイカク</t>
    </rPh>
    <phoneticPr fontId="2"/>
  </si>
  <si>
    <t>令和２年度収支予算</t>
    <rPh sb="0" eb="2">
      <t>レイワ</t>
    </rPh>
    <rPh sb="3" eb="5">
      <t>ネンド</t>
    </rPh>
    <rPh sb="5" eb="7">
      <t>シュウシ</t>
    </rPh>
    <rPh sb="7" eb="9">
      <t>ヨサン</t>
    </rPh>
    <phoneticPr fontId="2"/>
  </si>
  <si>
    <t>令和３年度収支予算（案）</t>
    <rPh sb="0" eb="2">
      <t>レイワ</t>
    </rPh>
    <rPh sb="3" eb="5">
      <t>ネンド</t>
    </rPh>
    <rPh sb="5" eb="7">
      <t>シュウシ</t>
    </rPh>
    <rPh sb="7" eb="9">
      <t>ヨサン</t>
    </rPh>
    <rPh sb="10" eb="11">
      <t>アン</t>
    </rPh>
    <phoneticPr fontId="2"/>
  </si>
  <si>
    <t>600,000枚</t>
    <rPh sb="7" eb="8">
      <t>マイ</t>
    </rPh>
    <phoneticPr fontId="2"/>
  </si>
  <si>
    <t>567,200枚</t>
    <rPh sb="7" eb="8">
      <t>マイ</t>
    </rPh>
    <phoneticPr fontId="2"/>
  </si>
  <si>
    <t>560,000枚（東京406,000枚大阪80,000枚京都44,000枚東北30,000枚）</t>
    <rPh sb="7" eb="8">
      <t>マイ</t>
    </rPh>
    <rPh sb="9" eb="11">
      <t>トウキョウ</t>
    </rPh>
    <rPh sb="18" eb="19">
      <t>マイ</t>
    </rPh>
    <rPh sb="19" eb="21">
      <t>オオサカ</t>
    </rPh>
    <rPh sb="27" eb="28">
      <t>マイ</t>
    </rPh>
    <rPh sb="28" eb="30">
      <t>キョウト</t>
    </rPh>
    <rPh sb="36" eb="37">
      <t>マイ</t>
    </rPh>
    <rPh sb="37" eb="39">
      <t>トウホク</t>
    </rPh>
    <rPh sb="45" eb="46">
      <t>マイ</t>
    </rPh>
    <phoneticPr fontId="2"/>
  </si>
  <si>
    <t>500,000枚（東京300,000枚大阪120,000枚京都48,000枚東北24,000枚）</t>
    <rPh sb="7" eb="8">
      <t>マイ</t>
    </rPh>
    <rPh sb="9" eb="11">
      <t>トウキョウ</t>
    </rPh>
    <rPh sb="18" eb="19">
      <t>マイ</t>
    </rPh>
    <rPh sb="19" eb="21">
      <t>オオサカ</t>
    </rPh>
    <rPh sb="28" eb="29">
      <t>マイ</t>
    </rPh>
    <rPh sb="29" eb="31">
      <t>キョウト</t>
    </rPh>
    <rPh sb="37" eb="38">
      <t>マイ</t>
    </rPh>
    <rPh sb="38" eb="40">
      <t>トウホク</t>
    </rPh>
    <rPh sb="46" eb="47">
      <t>マイ</t>
    </rPh>
    <phoneticPr fontId="2"/>
  </si>
  <si>
    <t>300冊</t>
    <rPh sb="3" eb="4">
      <t>サツ</t>
    </rPh>
    <phoneticPr fontId="2"/>
  </si>
  <si>
    <t>500冊</t>
    <rPh sb="3" eb="4">
      <t>サツ</t>
    </rPh>
    <phoneticPr fontId="2"/>
  </si>
  <si>
    <t>1,800冊</t>
    <rPh sb="5" eb="6">
      <t>サツ</t>
    </rPh>
    <phoneticPr fontId="2"/>
  </si>
  <si>
    <t>会費</t>
    <rPh sb="0" eb="2">
      <t>カイヒ</t>
    </rPh>
    <phoneticPr fontId="2"/>
  </si>
  <si>
    <t>195社</t>
    <rPh sb="3" eb="4">
      <t>シャ</t>
    </rPh>
    <phoneticPr fontId="2"/>
  </si>
  <si>
    <t>195社</t>
  </si>
  <si>
    <t>193社</t>
    <rPh sb="3" eb="4">
      <t>シャ</t>
    </rPh>
    <phoneticPr fontId="2"/>
  </si>
  <si>
    <t>190社</t>
    <rPh sb="3" eb="4">
      <t>シャ</t>
    </rPh>
    <phoneticPr fontId="2"/>
  </si>
  <si>
    <t>賛助会費</t>
    <rPh sb="0" eb="2">
      <t>サンジョ</t>
    </rPh>
    <rPh sb="2" eb="4">
      <t>カイヒ</t>
    </rPh>
    <phoneticPr fontId="2"/>
  </si>
  <si>
    <t>12社</t>
    <rPh sb="2" eb="3">
      <t>シャ</t>
    </rPh>
    <phoneticPr fontId="2"/>
  </si>
  <si>
    <t>12社</t>
  </si>
  <si>
    <t>11社</t>
    <rPh sb="2" eb="3">
      <t>シャ</t>
    </rPh>
    <phoneticPr fontId="2"/>
  </si>
  <si>
    <t>10社</t>
    <rPh sb="2" eb="3">
      <t>シャ</t>
    </rPh>
    <phoneticPr fontId="2"/>
  </si>
  <si>
    <t>5,462人（東京3,376大阪1,354京都390東北342）</t>
    <rPh sb="5" eb="6">
      <t>ニン</t>
    </rPh>
    <rPh sb="7" eb="9">
      <t>トウキョウ</t>
    </rPh>
    <rPh sb="14" eb="16">
      <t>オオサカ</t>
    </rPh>
    <rPh sb="21" eb="23">
      <t>キョウト</t>
    </rPh>
    <rPh sb="26" eb="28">
      <t>トウホク</t>
    </rPh>
    <phoneticPr fontId="2"/>
  </si>
  <si>
    <t>5,462人</t>
    <rPh sb="5" eb="6">
      <t>ニン</t>
    </rPh>
    <phoneticPr fontId="2"/>
  </si>
  <si>
    <t>5,461人（東京3,366大阪1,392京都370東北333）</t>
    <rPh sb="5" eb="6">
      <t>ニン</t>
    </rPh>
    <rPh sb="7" eb="9">
      <t>トウキョウ</t>
    </rPh>
    <rPh sb="14" eb="16">
      <t>オオサカ</t>
    </rPh>
    <rPh sb="21" eb="23">
      <t>キョウト</t>
    </rPh>
    <rPh sb="26" eb="28">
      <t>トウホク</t>
    </rPh>
    <phoneticPr fontId="2"/>
  </si>
  <si>
    <t>5,220人</t>
    <rPh sb="5" eb="6">
      <t>ニン</t>
    </rPh>
    <phoneticPr fontId="2"/>
  </si>
  <si>
    <t>440人（東京290大阪130京都10東北10）</t>
    <rPh sb="3" eb="4">
      <t>ニン</t>
    </rPh>
    <rPh sb="5" eb="7">
      <t>トウキョウ</t>
    </rPh>
    <rPh sb="10" eb="12">
      <t>オオサカ</t>
    </rPh>
    <rPh sb="15" eb="17">
      <t>キョウト</t>
    </rPh>
    <rPh sb="19" eb="21">
      <t>トウホク</t>
    </rPh>
    <phoneticPr fontId="2"/>
  </si>
  <si>
    <t>423人</t>
    <rPh sb="3" eb="4">
      <t>ニン</t>
    </rPh>
    <phoneticPr fontId="2"/>
  </si>
  <si>
    <t>396人（東京280大阪100京都10東北6）</t>
    <rPh sb="3" eb="4">
      <t>ニン</t>
    </rPh>
    <rPh sb="5" eb="7">
      <t>トウキョウ</t>
    </rPh>
    <rPh sb="10" eb="12">
      <t>オオサカ</t>
    </rPh>
    <rPh sb="15" eb="17">
      <t>キョウト</t>
    </rPh>
    <rPh sb="19" eb="21">
      <t>トウホク</t>
    </rPh>
    <phoneticPr fontId="2"/>
  </si>
  <si>
    <t>315人（東京200大阪100京都10東北5）</t>
    <rPh sb="3" eb="4">
      <t>ニン</t>
    </rPh>
    <rPh sb="5" eb="7">
      <t>トウキョウ</t>
    </rPh>
    <rPh sb="10" eb="12">
      <t>オオサカ</t>
    </rPh>
    <rPh sb="15" eb="17">
      <t>キョウト</t>
    </rPh>
    <rPh sb="19" eb="21">
      <t>トウホク</t>
    </rPh>
    <phoneticPr fontId="2"/>
  </si>
  <si>
    <t>純売上高</t>
    <rPh sb="0" eb="1">
      <t>ジュン</t>
    </rPh>
    <rPh sb="1" eb="3">
      <t>ウリアゲ</t>
    </rPh>
    <rPh sb="3" eb="4">
      <t>ダカ</t>
    </rPh>
    <phoneticPr fontId="2"/>
  </si>
  <si>
    <t>560,000枚</t>
    <rPh sb="7" eb="8">
      <t>マイ</t>
    </rPh>
    <phoneticPr fontId="2"/>
  </si>
  <si>
    <t>500,000枚</t>
    <rPh sb="7" eb="8">
      <t>マイ</t>
    </rPh>
    <phoneticPr fontId="2"/>
  </si>
  <si>
    <t>500冊</t>
  </si>
  <si>
    <t>施工管理者証仕入</t>
    <rPh sb="0" eb="2">
      <t>セコウ</t>
    </rPh>
    <rPh sb="2" eb="4">
      <t>カンリ</t>
    </rPh>
    <rPh sb="4" eb="5">
      <t>シャ</t>
    </rPh>
    <rPh sb="5" eb="6">
      <t>ショウ</t>
    </rPh>
    <rPh sb="6" eb="8">
      <t>シイレ</t>
    </rPh>
    <phoneticPr fontId="2"/>
  </si>
  <si>
    <t>全国大会交通費330,000円
（@30,000×往復×4人・@45,000×往復×1名）
日当20,000円（@10,000×1人＋5,000×1人×2）
その他70,000円</t>
    <rPh sb="0" eb="2">
      <t>ゼンコク</t>
    </rPh>
    <rPh sb="2" eb="4">
      <t>タイカイ</t>
    </rPh>
    <rPh sb="4" eb="7">
      <t>コウツウヒ</t>
    </rPh>
    <rPh sb="74" eb="75">
      <t>ヒト</t>
    </rPh>
    <rPh sb="81" eb="82">
      <t>タ</t>
    </rPh>
    <rPh sb="88" eb="89">
      <t>エン</t>
    </rPh>
    <phoneticPr fontId="2"/>
  </si>
  <si>
    <t>全国大会259,550円
襖振興会総会88,860円
防火ラベル打合せ38,400円
理事会22,740円</t>
    <rPh sb="0" eb="2">
      <t>ゼンコク</t>
    </rPh>
    <rPh sb="2" eb="4">
      <t>タイカイ</t>
    </rPh>
    <rPh sb="11" eb="12">
      <t>エン</t>
    </rPh>
    <rPh sb="13" eb="14">
      <t>フスマ</t>
    </rPh>
    <rPh sb="14" eb="17">
      <t>シンコウカイ</t>
    </rPh>
    <rPh sb="17" eb="19">
      <t>ソウカイ</t>
    </rPh>
    <rPh sb="25" eb="26">
      <t>エン</t>
    </rPh>
    <rPh sb="27" eb="29">
      <t>ボウカ</t>
    </rPh>
    <rPh sb="32" eb="34">
      <t>ウチアワ</t>
    </rPh>
    <rPh sb="41" eb="42">
      <t>エン</t>
    </rPh>
    <rPh sb="43" eb="46">
      <t>リジカイ</t>
    </rPh>
    <rPh sb="52" eb="53">
      <t>エン</t>
    </rPh>
    <phoneticPr fontId="2"/>
  </si>
  <si>
    <t>防火ラベル打合せ65千円（仙台、大阪）
全国大会打合せ50千円（名古屋2名）
理事会15千円</t>
    <rPh sb="0" eb="2">
      <t>ボウカ</t>
    </rPh>
    <rPh sb="5" eb="7">
      <t>ウチアワ</t>
    </rPh>
    <rPh sb="10" eb="12">
      <t>センエン</t>
    </rPh>
    <rPh sb="13" eb="15">
      <t>センダイ</t>
    </rPh>
    <rPh sb="16" eb="18">
      <t>オオサカ</t>
    </rPh>
    <rPh sb="20" eb="22">
      <t>ゼンコク</t>
    </rPh>
    <rPh sb="22" eb="24">
      <t>タイカイ</t>
    </rPh>
    <rPh sb="24" eb="26">
      <t>ウチアワ</t>
    </rPh>
    <rPh sb="29" eb="30">
      <t>セン</t>
    </rPh>
    <rPh sb="30" eb="31">
      <t>エン</t>
    </rPh>
    <rPh sb="32" eb="35">
      <t>ナゴヤ</t>
    </rPh>
    <rPh sb="36" eb="37">
      <t>メイ</t>
    </rPh>
    <rPh sb="39" eb="42">
      <t>リジカイ</t>
    </rPh>
    <rPh sb="44" eb="45">
      <t>セン</t>
    </rPh>
    <rPh sb="45" eb="46">
      <t>エン</t>
    </rPh>
    <phoneticPr fontId="2"/>
  </si>
  <si>
    <t>防火ラベル打合せ100千円（仙台、大阪、京都）
全国大会打合せ80千円（京都2名）
理事会20千円</t>
    <rPh sb="0" eb="2">
      <t>ボウカ</t>
    </rPh>
    <rPh sb="5" eb="7">
      <t>ウチアワ</t>
    </rPh>
    <rPh sb="11" eb="13">
      <t>センエン</t>
    </rPh>
    <rPh sb="14" eb="16">
      <t>センダイ</t>
    </rPh>
    <rPh sb="17" eb="19">
      <t>オオサカ</t>
    </rPh>
    <rPh sb="20" eb="22">
      <t>キョウト</t>
    </rPh>
    <rPh sb="24" eb="26">
      <t>ゼンコク</t>
    </rPh>
    <rPh sb="26" eb="28">
      <t>タイカイ</t>
    </rPh>
    <rPh sb="28" eb="30">
      <t>ウチアワ</t>
    </rPh>
    <rPh sb="33" eb="34">
      <t>セン</t>
    </rPh>
    <rPh sb="34" eb="35">
      <t>エン</t>
    </rPh>
    <rPh sb="36" eb="38">
      <t>キョウト</t>
    </rPh>
    <rPh sb="39" eb="40">
      <t>メイ</t>
    </rPh>
    <rPh sb="42" eb="45">
      <t>リジカイ</t>
    </rPh>
    <rPh sb="47" eb="48">
      <t>セン</t>
    </rPh>
    <rPh sb="48" eb="49">
      <t>エン</t>
    </rPh>
    <phoneticPr fontId="2"/>
  </si>
  <si>
    <t>理事会210,000円（70,000円×3回）</t>
    <rPh sb="0" eb="3">
      <t>リジカイ</t>
    </rPh>
    <rPh sb="10" eb="11">
      <t>エン</t>
    </rPh>
    <rPh sb="18" eb="19">
      <t>エン</t>
    </rPh>
    <rPh sb="21" eb="22">
      <t>カイ</t>
    </rPh>
    <phoneticPr fontId="2"/>
  </si>
  <si>
    <t>理事会194,120円</t>
    <rPh sb="0" eb="3">
      <t>リジカイ</t>
    </rPh>
    <rPh sb="10" eb="11">
      <t>エン</t>
    </rPh>
    <phoneticPr fontId="2"/>
  </si>
  <si>
    <t>理事会140,000円（70,000円×２回）</t>
    <rPh sb="0" eb="3">
      <t>リジカイ</t>
    </rPh>
    <rPh sb="10" eb="11">
      <t>エン</t>
    </rPh>
    <rPh sb="18" eb="19">
      <t>エン</t>
    </rPh>
    <rPh sb="21" eb="22">
      <t>カイ</t>
    </rPh>
    <phoneticPr fontId="2"/>
  </si>
  <si>
    <t>租税公課・消費税</t>
    <rPh sb="0" eb="2">
      <t>ソゼイ</t>
    </rPh>
    <rPh sb="2" eb="4">
      <t>コウカ</t>
    </rPh>
    <rPh sb="5" eb="8">
      <t>ショウヒゼイ</t>
    </rPh>
    <phoneticPr fontId="2"/>
  </si>
  <si>
    <t>法人都民税</t>
    <rPh sb="0" eb="2">
      <t>ホウジン</t>
    </rPh>
    <rPh sb="2" eb="4">
      <t>トミン</t>
    </rPh>
    <rPh sb="4" eb="5">
      <t>ゼイ</t>
    </rPh>
    <phoneticPr fontId="2"/>
  </si>
  <si>
    <t>法人都民税70,000円</t>
    <rPh sb="0" eb="2">
      <t>ホウジン</t>
    </rPh>
    <rPh sb="2" eb="4">
      <t>トミン</t>
    </rPh>
    <rPh sb="4" eb="5">
      <t>ゼイ</t>
    </rPh>
    <rPh sb="11" eb="12">
      <t>エン</t>
    </rPh>
    <phoneticPr fontId="2"/>
  </si>
  <si>
    <t>法人都民税、消費税150,000円（３年前課税売上の為）</t>
    <rPh sb="0" eb="2">
      <t>ホウジン</t>
    </rPh>
    <rPh sb="2" eb="4">
      <t>トミン</t>
    </rPh>
    <rPh sb="4" eb="5">
      <t>ゼイ</t>
    </rPh>
    <rPh sb="6" eb="9">
      <t>ショウヒゼイ</t>
    </rPh>
    <rPh sb="16" eb="17">
      <t>エン</t>
    </rPh>
    <rPh sb="19" eb="21">
      <t>ネンマエ</t>
    </rPh>
    <rPh sb="21" eb="23">
      <t>カゼイ</t>
    </rPh>
    <rPh sb="23" eb="25">
      <t>ウリアゲ</t>
    </rPh>
    <rPh sb="26" eb="27">
      <t>タメ</t>
    </rPh>
    <phoneticPr fontId="2"/>
  </si>
  <si>
    <t>法人都民税他</t>
    <rPh sb="0" eb="5">
      <t>ホウジントミンゼイ</t>
    </rPh>
    <rPh sb="5" eb="6">
      <t>ホカ</t>
    </rPh>
    <phoneticPr fontId="2"/>
  </si>
  <si>
    <t>事務委託費</t>
    <rPh sb="0" eb="2">
      <t>ジム</t>
    </rPh>
    <rPh sb="2" eb="4">
      <t>イタク</t>
    </rPh>
    <rPh sb="4" eb="5">
      <t>ヒ</t>
    </rPh>
    <phoneticPr fontId="2"/>
  </si>
  <si>
    <t>主にラベル・シックハウス・事務局関連作業
（人件費2,550千円、家賃800千円、事務費等150千円）</t>
    <rPh sb="0" eb="1">
      <t>シュ</t>
    </rPh>
    <rPh sb="13" eb="16">
      <t>ジムキョク</t>
    </rPh>
    <rPh sb="16" eb="18">
      <t>カンレン</t>
    </rPh>
    <rPh sb="18" eb="20">
      <t>サギョウ</t>
    </rPh>
    <rPh sb="30" eb="31">
      <t>セン</t>
    </rPh>
    <rPh sb="31" eb="32">
      <t>エン</t>
    </rPh>
    <rPh sb="38" eb="39">
      <t>セン</t>
    </rPh>
    <rPh sb="39" eb="40">
      <t>エン</t>
    </rPh>
    <rPh sb="41" eb="43">
      <t>ジム</t>
    </rPh>
    <rPh sb="43" eb="44">
      <t>ヒ</t>
    </rPh>
    <rPh sb="44" eb="45">
      <t>トウ</t>
    </rPh>
    <rPh sb="48" eb="49">
      <t>セン</t>
    </rPh>
    <rPh sb="49" eb="50">
      <t>エン</t>
    </rPh>
    <phoneticPr fontId="2"/>
  </si>
  <si>
    <t>同左</t>
    <rPh sb="0" eb="2">
      <t>ドウサ</t>
    </rPh>
    <phoneticPr fontId="2"/>
  </si>
  <si>
    <t>印刷費200,000円</t>
    <rPh sb="0" eb="2">
      <t>インサツ</t>
    </rPh>
    <rPh sb="2" eb="3">
      <t>ヒ</t>
    </rPh>
    <rPh sb="10" eb="11">
      <t>エン</t>
    </rPh>
    <phoneticPr fontId="2"/>
  </si>
  <si>
    <t>決算書印刷費175,500円、施工管理者証印刷費97,200円</t>
    <rPh sb="0" eb="3">
      <t>ケッサンショ</t>
    </rPh>
    <rPh sb="3" eb="5">
      <t>インサツ</t>
    </rPh>
    <rPh sb="5" eb="6">
      <t>ヒ</t>
    </rPh>
    <rPh sb="13" eb="14">
      <t>エン</t>
    </rPh>
    <rPh sb="15" eb="17">
      <t>セコウ</t>
    </rPh>
    <rPh sb="17" eb="19">
      <t>カンリ</t>
    </rPh>
    <rPh sb="19" eb="20">
      <t>シャ</t>
    </rPh>
    <rPh sb="20" eb="21">
      <t>ショウ</t>
    </rPh>
    <rPh sb="21" eb="23">
      <t>インサツ</t>
    </rPh>
    <rPh sb="23" eb="24">
      <t>ヒ</t>
    </rPh>
    <rPh sb="30" eb="31">
      <t>エン</t>
    </rPh>
    <phoneticPr fontId="2"/>
  </si>
  <si>
    <t>元年度実績値</t>
    <rPh sb="0" eb="2">
      <t>ガンネン</t>
    </rPh>
    <rPh sb="2" eb="3">
      <t>ド</t>
    </rPh>
    <rPh sb="3" eb="5">
      <t>ジッセキ</t>
    </rPh>
    <rPh sb="5" eb="6">
      <t>アタイ</t>
    </rPh>
    <phoneticPr fontId="2"/>
  </si>
  <si>
    <t>２年度実績並</t>
    <rPh sb="1" eb="3">
      <t>ネンド</t>
    </rPh>
    <rPh sb="2" eb="3">
      <t>ド</t>
    </rPh>
    <rPh sb="3" eb="5">
      <t>ジッセキ</t>
    </rPh>
    <rPh sb="5" eb="6">
      <t>ナ</t>
    </rPh>
    <phoneticPr fontId="2"/>
  </si>
  <si>
    <t>京橋税理士32,400円×12、決算156,600円</t>
    <rPh sb="0" eb="2">
      <t>キョウバシ</t>
    </rPh>
    <rPh sb="2" eb="5">
      <t>ゼイリシ</t>
    </rPh>
    <rPh sb="11" eb="12">
      <t>エン</t>
    </rPh>
    <rPh sb="16" eb="18">
      <t>ケッサン</t>
    </rPh>
    <rPh sb="25" eb="26">
      <t>エン</t>
    </rPh>
    <phoneticPr fontId="2"/>
  </si>
  <si>
    <t>税理士費用</t>
    <rPh sb="0" eb="3">
      <t>ゼイリシ</t>
    </rPh>
    <rPh sb="3" eb="5">
      <t>ヒヨウ</t>
    </rPh>
    <phoneticPr fontId="2"/>
  </si>
  <si>
    <t>税理士月次22,000円×12（税理士変更により減額）、決算159,500円</t>
    <rPh sb="0" eb="3">
      <t>ゼイリシ</t>
    </rPh>
    <rPh sb="3" eb="5">
      <t>ゲツジ</t>
    </rPh>
    <rPh sb="11" eb="12">
      <t>エン</t>
    </rPh>
    <rPh sb="28" eb="30">
      <t>ケッサン</t>
    </rPh>
    <rPh sb="37" eb="38">
      <t>エン</t>
    </rPh>
    <phoneticPr fontId="2"/>
  </si>
  <si>
    <t>税理士月次22,000円×12、決算159,500円</t>
    <rPh sb="0" eb="3">
      <t>ゼイリシ</t>
    </rPh>
    <rPh sb="3" eb="5">
      <t>ゲツジ</t>
    </rPh>
    <rPh sb="11" eb="12">
      <t>エン</t>
    </rPh>
    <rPh sb="16" eb="18">
      <t>ケッサン</t>
    </rPh>
    <rPh sb="25" eb="26">
      <t>エン</t>
    </rPh>
    <phoneticPr fontId="2"/>
  </si>
  <si>
    <t>教育宣伝事業費</t>
    <rPh sb="0" eb="2">
      <t>キョウイク</t>
    </rPh>
    <rPh sb="2" eb="4">
      <t>センデン</t>
    </rPh>
    <rPh sb="4" eb="7">
      <t>ジギョウヒ</t>
    </rPh>
    <phoneticPr fontId="2"/>
  </si>
  <si>
    <t>防火新聞編集会議200千円、内装連だより用紙代10千円
（会議20千円×2回、交通費80千円×2回）</t>
    <rPh sb="0" eb="2">
      <t>ボウカ</t>
    </rPh>
    <rPh sb="2" eb="4">
      <t>シンブン</t>
    </rPh>
    <rPh sb="4" eb="6">
      <t>ヘンシュウ</t>
    </rPh>
    <rPh sb="6" eb="8">
      <t>カイギ</t>
    </rPh>
    <rPh sb="11" eb="13">
      <t>センエン</t>
    </rPh>
    <rPh sb="14" eb="16">
      <t>ナイソウ</t>
    </rPh>
    <rPh sb="16" eb="17">
      <t>レン</t>
    </rPh>
    <rPh sb="20" eb="22">
      <t>ヨウシ</t>
    </rPh>
    <rPh sb="22" eb="23">
      <t>ダイ</t>
    </rPh>
    <rPh sb="25" eb="26">
      <t>セン</t>
    </rPh>
    <rPh sb="26" eb="27">
      <t>エン</t>
    </rPh>
    <rPh sb="29" eb="31">
      <t>カイギ</t>
    </rPh>
    <rPh sb="33" eb="35">
      <t>センエン</t>
    </rPh>
    <rPh sb="37" eb="38">
      <t>カイ</t>
    </rPh>
    <rPh sb="39" eb="42">
      <t>コウツウヒ</t>
    </rPh>
    <rPh sb="44" eb="46">
      <t>センエン</t>
    </rPh>
    <rPh sb="48" eb="49">
      <t>カイ</t>
    </rPh>
    <phoneticPr fontId="2"/>
  </si>
  <si>
    <t>防火新聞179,516円、内装連だより8,640円</t>
    <rPh sb="2" eb="4">
      <t>シンブン</t>
    </rPh>
    <rPh sb="11" eb="12">
      <t>エン</t>
    </rPh>
    <rPh sb="13" eb="15">
      <t>ナイソウ</t>
    </rPh>
    <rPh sb="15" eb="16">
      <t>レン</t>
    </rPh>
    <rPh sb="24" eb="25">
      <t>エン</t>
    </rPh>
    <phoneticPr fontId="2"/>
  </si>
  <si>
    <t>見舞金等100千円</t>
    <rPh sb="0" eb="2">
      <t>ミマイ</t>
    </rPh>
    <rPh sb="2" eb="3">
      <t>キン</t>
    </rPh>
    <rPh sb="3" eb="4">
      <t>トウ</t>
    </rPh>
    <rPh sb="7" eb="9">
      <t>センエン</t>
    </rPh>
    <phoneticPr fontId="2"/>
  </si>
  <si>
    <t>香典3件30,000円、祝儀1件20,000円</t>
    <rPh sb="0" eb="2">
      <t>コウデン</t>
    </rPh>
    <rPh sb="3" eb="4">
      <t>ケン</t>
    </rPh>
    <rPh sb="10" eb="11">
      <t>エン</t>
    </rPh>
    <rPh sb="12" eb="14">
      <t>シュウギ</t>
    </rPh>
    <rPh sb="15" eb="16">
      <t>ケン</t>
    </rPh>
    <rPh sb="22" eb="23">
      <t>エン</t>
    </rPh>
    <phoneticPr fontId="2"/>
  </si>
  <si>
    <t>元年度実績値</t>
    <rPh sb="0" eb="2">
      <t>ガンネン</t>
    </rPh>
    <rPh sb="2" eb="3">
      <t>ド</t>
    </rPh>
    <rPh sb="3" eb="6">
      <t>ジッセキチ</t>
    </rPh>
    <phoneticPr fontId="2"/>
  </si>
  <si>
    <t>２年度実績値</t>
    <rPh sb="1" eb="3">
      <t>ネンド</t>
    </rPh>
    <rPh sb="2" eb="3">
      <t>ド</t>
    </rPh>
    <rPh sb="3" eb="6">
      <t>ジッセキチ</t>
    </rPh>
    <phoneticPr fontId="2"/>
  </si>
  <si>
    <t>広告費</t>
    <rPh sb="0" eb="3">
      <t>コウコクヒ</t>
    </rPh>
    <phoneticPr fontId="2"/>
  </si>
  <si>
    <t>全表連新聞5,400円</t>
    <rPh sb="0" eb="1">
      <t>ゼン</t>
    </rPh>
    <rPh sb="1" eb="2">
      <t>ヒョウ</t>
    </rPh>
    <rPh sb="2" eb="3">
      <t>レン</t>
    </rPh>
    <rPh sb="3" eb="5">
      <t>シンブン</t>
    </rPh>
    <rPh sb="10" eb="11">
      <t>エン</t>
    </rPh>
    <phoneticPr fontId="2"/>
  </si>
  <si>
    <t>全表連新聞</t>
    <rPh sb="0" eb="1">
      <t>ゼン</t>
    </rPh>
    <rPh sb="1" eb="2">
      <t>ヒョウ</t>
    </rPh>
    <rPh sb="2" eb="3">
      <t>レン</t>
    </rPh>
    <rPh sb="3" eb="5">
      <t>シンブン</t>
    </rPh>
    <phoneticPr fontId="2"/>
  </si>
  <si>
    <t>通信費70,000円、新聞郵送料補填70,000円</t>
    <phoneticPr fontId="2"/>
  </si>
  <si>
    <t>電報料42,461円、新聞郵送料75,657円、年賀状13,104円</t>
    <rPh sb="0" eb="3">
      <t>デンポウリョウ</t>
    </rPh>
    <rPh sb="9" eb="10">
      <t>エン</t>
    </rPh>
    <rPh sb="11" eb="13">
      <t>シンブン</t>
    </rPh>
    <rPh sb="13" eb="16">
      <t>ユウソウリョウ</t>
    </rPh>
    <rPh sb="22" eb="23">
      <t>エン</t>
    </rPh>
    <rPh sb="24" eb="27">
      <t>ネンガジョウ</t>
    </rPh>
    <rPh sb="33" eb="34">
      <t>エン</t>
    </rPh>
    <phoneticPr fontId="2"/>
  </si>
  <si>
    <t>元年度実績＋決算書等送付料50千円</t>
    <rPh sb="0" eb="2">
      <t>ガンネン</t>
    </rPh>
    <rPh sb="2" eb="3">
      <t>ド</t>
    </rPh>
    <rPh sb="3" eb="5">
      <t>ジッセキ</t>
    </rPh>
    <rPh sb="6" eb="9">
      <t>ケッサンショ</t>
    </rPh>
    <rPh sb="9" eb="10">
      <t>トウ</t>
    </rPh>
    <rPh sb="10" eb="12">
      <t>ソウフ</t>
    </rPh>
    <rPh sb="12" eb="13">
      <t>リョウ</t>
    </rPh>
    <rPh sb="15" eb="16">
      <t>チ</t>
    </rPh>
    <rPh sb="16" eb="17">
      <t>エン</t>
    </rPh>
    <phoneticPr fontId="2"/>
  </si>
  <si>
    <t>防火新聞送料150千円＋決算書等送付料50千円</t>
    <rPh sb="0" eb="2">
      <t>ボウカ</t>
    </rPh>
    <rPh sb="2" eb="4">
      <t>シンブン</t>
    </rPh>
    <rPh sb="4" eb="6">
      <t>ソウリョウ</t>
    </rPh>
    <rPh sb="9" eb="11">
      <t>センエン</t>
    </rPh>
    <rPh sb="12" eb="15">
      <t>ケッサンショ</t>
    </rPh>
    <rPh sb="15" eb="16">
      <t>トウ</t>
    </rPh>
    <rPh sb="16" eb="18">
      <t>ソウフ</t>
    </rPh>
    <rPh sb="18" eb="19">
      <t>リョウ</t>
    </rPh>
    <rPh sb="21" eb="22">
      <t>チ</t>
    </rPh>
    <rPh sb="22" eb="23">
      <t>エン</t>
    </rPh>
    <phoneticPr fontId="2"/>
  </si>
  <si>
    <t>全国大会費</t>
    <rPh sb="0" eb="2">
      <t>ゼンコク</t>
    </rPh>
    <rPh sb="2" eb="4">
      <t>タイカイ</t>
    </rPh>
    <rPh sb="4" eb="5">
      <t>ヒ</t>
    </rPh>
    <phoneticPr fontId="2"/>
  </si>
  <si>
    <t>120,000円（@60,000×2人）
《会費45,000、2次会8,000、観光4,000》
補助金400,000円、その他30,000円</t>
    <rPh sb="7" eb="8">
      <t>エン</t>
    </rPh>
    <rPh sb="18" eb="19">
      <t>ニン</t>
    </rPh>
    <rPh sb="22" eb="24">
      <t>カイヒ</t>
    </rPh>
    <rPh sb="31" eb="34">
      <t>ニジカイ</t>
    </rPh>
    <rPh sb="40" eb="42">
      <t>カンコウ</t>
    </rPh>
    <rPh sb="49" eb="52">
      <t>ホジョキン</t>
    </rPh>
    <rPh sb="59" eb="60">
      <t>エン</t>
    </rPh>
    <rPh sb="63" eb="64">
      <t>タ</t>
    </rPh>
    <rPh sb="70" eb="71">
      <t>エン</t>
    </rPh>
    <phoneticPr fontId="2"/>
  </si>
  <si>
    <t>参加費2名114,000円、補助金400,000円</t>
    <rPh sb="0" eb="2">
      <t>サンカ</t>
    </rPh>
    <rPh sb="2" eb="3">
      <t>ヒ</t>
    </rPh>
    <rPh sb="4" eb="5">
      <t>メイ</t>
    </rPh>
    <rPh sb="12" eb="13">
      <t>エン</t>
    </rPh>
    <rPh sb="14" eb="17">
      <t>ホジョキン</t>
    </rPh>
    <rPh sb="24" eb="25">
      <t>エン</t>
    </rPh>
    <phoneticPr fontId="2"/>
  </si>
  <si>
    <t>補助金（キャンセル料300千円、準備費用100千円、消費税等50千円）</t>
    <rPh sb="0" eb="3">
      <t>ホジョキン</t>
    </rPh>
    <rPh sb="9" eb="10">
      <t>リョウ</t>
    </rPh>
    <rPh sb="13" eb="15">
      <t>センエン</t>
    </rPh>
    <rPh sb="16" eb="18">
      <t>ジュンビ</t>
    </rPh>
    <rPh sb="18" eb="20">
      <t>ヒヨウ</t>
    </rPh>
    <rPh sb="23" eb="24">
      <t>セン</t>
    </rPh>
    <rPh sb="24" eb="25">
      <t>エン</t>
    </rPh>
    <rPh sb="26" eb="29">
      <t>ショウヒゼイ</t>
    </rPh>
    <rPh sb="29" eb="30">
      <t>トウ</t>
    </rPh>
    <rPh sb="32" eb="33">
      <t>セン</t>
    </rPh>
    <rPh sb="33" eb="34">
      <t>エン</t>
    </rPh>
    <phoneticPr fontId="2"/>
  </si>
  <si>
    <t>補助金（キャンセル料150千円、準備費用50千円）</t>
    <rPh sb="0" eb="3">
      <t>ホジョキン</t>
    </rPh>
    <rPh sb="9" eb="10">
      <t>リョウ</t>
    </rPh>
    <rPh sb="13" eb="15">
      <t>センエン</t>
    </rPh>
    <rPh sb="16" eb="18">
      <t>ジュンビ</t>
    </rPh>
    <rPh sb="18" eb="20">
      <t>ヒヨウ</t>
    </rPh>
    <rPh sb="22" eb="23">
      <t>セン</t>
    </rPh>
    <rPh sb="23" eb="24">
      <t>エン</t>
    </rPh>
    <phoneticPr fontId="2"/>
  </si>
  <si>
    <t>交際費</t>
    <rPh sb="0" eb="2">
      <t>コウサイ</t>
    </rPh>
    <rPh sb="2" eb="3">
      <t>ヒ</t>
    </rPh>
    <phoneticPr fontId="2"/>
  </si>
  <si>
    <t>外訪時手土産等</t>
    <rPh sb="0" eb="2">
      <t>ガイホウ</t>
    </rPh>
    <rPh sb="2" eb="3">
      <t>ジ</t>
    </rPh>
    <rPh sb="3" eb="4">
      <t>テ</t>
    </rPh>
    <rPh sb="4" eb="6">
      <t>ミヤゲ</t>
    </rPh>
    <rPh sb="6" eb="7">
      <t>トウ</t>
    </rPh>
    <phoneticPr fontId="2"/>
  </si>
  <si>
    <t>手土産5,313円</t>
    <rPh sb="0" eb="3">
      <t>テミヤゲ</t>
    </rPh>
    <rPh sb="8" eb="9">
      <t>エン</t>
    </rPh>
    <phoneticPr fontId="2"/>
  </si>
  <si>
    <t>手土産等</t>
    <rPh sb="0" eb="1">
      <t>テ</t>
    </rPh>
    <rPh sb="1" eb="3">
      <t>ミヤゲ</t>
    </rPh>
    <rPh sb="3" eb="4">
      <t>トウ</t>
    </rPh>
    <phoneticPr fontId="2"/>
  </si>
  <si>
    <t>雑費＋事務用品費＋施工団体協議会会費</t>
    <rPh sb="0" eb="2">
      <t>ザッピ</t>
    </rPh>
    <rPh sb="3" eb="8">
      <t>ジムヨウヒンヒ</t>
    </rPh>
    <rPh sb="9" eb="16">
      <t>セコウダンタイキョウギカイ</t>
    </rPh>
    <rPh sb="16" eb="18">
      <t>カイヒ</t>
    </rPh>
    <phoneticPr fontId="2"/>
  </si>
  <si>
    <t>振込手数料27,630円、会計ソフト15,950円</t>
    <rPh sb="0" eb="2">
      <t>フリコミ</t>
    </rPh>
    <rPh sb="2" eb="5">
      <t>テスウリョウ</t>
    </rPh>
    <rPh sb="11" eb="12">
      <t>エン</t>
    </rPh>
    <rPh sb="13" eb="15">
      <t>カイケイ</t>
    </rPh>
    <rPh sb="24" eb="25">
      <t>エン</t>
    </rPh>
    <phoneticPr fontId="2"/>
  </si>
  <si>
    <t>元年度実績値＋施工団体協議会会費50,000円</t>
    <rPh sb="0" eb="2">
      <t>ガンネン</t>
    </rPh>
    <rPh sb="2" eb="3">
      <t>ド</t>
    </rPh>
    <rPh sb="3" eb="6">
      <t>ジッセキチ</t>
    </rPh>
    <rPh sb="7" eb="14">
      <t>セコウダンタイキョウギカイ</t>
    </rPh>
    <rPh sb="14" eb="16">
      <t>カイヒ</t>
    </rPh>
    <rPh sb="22" eb="23">
      <t>エン</t>
    </rPh>
    <phoneticPr fontId="2"/>
  </si>
  <si>
    <t>２年度実績値＋施工団体協議会会費50,000円</t>
    <rPh sb="1" eb="3">
      <t>ネンド</t>
    </rPh>
    <rPh sb="2" eb="3">
      <t>ド</t>
    </rPh>
    <rPh sb="3" eb="6">
      <t>ジッセキチ</t>
    </rPh>
    <rPh sb="7" eb="14">
      <t>セコウダンタイキョウギカイ</t>
    </rPh>
    <rPh sb="14" eb="16">
      <t>カイヒ</t>
    </rPh>
    <rPh sb="22" eb="23">
      <t>エン</t>
    </rPh>
    <phoneticPr fontId="2"/>
  </si>
  <si>
    <t>見本帳登録料(名称保全）＠10,000</t>
    <rPh sb="0" eb="2">
      <t>ミホン</t>
    </rPh>
    <rPh sb="2" eb="3">
      <t>チョウ</t>
    </rPh>
    <rPh sb="3" eb="5">
      <t>トウロク</t>
    </rPh>
    <rPh sb="5" eb="6">
      <t>リョウ</t>
    </rPh>
    <rPh sb="7" eb="9">
      <t>メイショウ</t>
    </rPh>
    <rPh sb="9" eb="11">
      <t>ホゼン</t>
    </rPh>
    <phoneticPr fontId="2"/>
  </si>
  <si>
    <t>1件</t>
    <rPh sb="1" eb="2">
      <t>ケン</t>
    </rPh>
    <phoneticPr fontId="2"/>
  </si>
  <si>
    <t>6件</t>
    <rPh sb="1" eb="2">
      <t>ケン</t>
    </rPh>
    <phoneticPr fontId="2"/>
  </si>
  <si>
    <t>シックハウス対策（対策マーク使用料）＠10,000</t>
    <rPh sb="6" eb="8">
      <t>タイサク</t>
    </rPh>
    <rPh sb="9" eb="11">
      <t>タイサク</t>
    </rPh>
    <rPh sb="14" eb="16">
      <t>シヨウ</t>
    </rPh>
    <rPh sb="16" eb="17">
      <t>リョウ</t>
    </rPh>
    <phoneticPr fontId="2"/>
  </si>
  <si>
    <t>3件</t>
    <rPh sb="1" eb="2">
      <t>ケン</t>
    </rPh>
    <phoneticPr fontId="2"/>
  </si>
  <si>
    <t>シックハウス対策（その他）</t>
    <rPh sb="6" eb="8">
      <t>タイサク</t>
    </rPh>
    <rPh sb="11" eb="12">
      <t>タ</t>
    </rPh>
    <phoneticPr fontId="2"/>
  </si>
  <si>
    <t>シックハウス対策（見本帳登録手数料）＠20,000</t>
    <rPh sb="6" eb="8">
      <t>タイサク</t>
    </rPh>
    <rPh sb="9" eb="11">
      <t>ミホン</t>
    </rPh>
    <rPh sb="11" eb="12">
      <t>チョウ</t>
    </rPh>
    <rPh sb="12" eb="14">
      <t>トウロク</t>
    </rPh>
    <rPh sb="14" eb="17">
      <t>テスウリョウ</t>
    </rPh>
    <phoneticPr fontId="2"/>
  </si>
  <si>
    <t>4件</t>
    <rPh sb="1" eb="2">
      <t>ケン</t>
    </rPh>
    <phoneticPr fontId="2"/>
  </si>
  <si>
    <t>シックハウス対策（商品登録手数料）＠300</t>
    <rPh sb="6" eb="8">
      <t>タイサク</t>
    </rPh>
    <rPh sb="9" eb="11">
      <t>ショウヒン</t>
    </rPh>
    <rPh sb="11" eb="13">
      <t>トウロク</t>
    </rPh>
    <rPh sb="13" eb="16">
      <t>テスウリョウ</t>
    </rPh>
    <phoneticPr fontId="2"/>
  </si>
  <si>
    <t>50件</t>
    <rPh sb="2" eb="3">
      <t>ケン</t>
    </rPh>
    <phoneticPr fontId="2"/>
  </si>
  <si>
    <t>142件</t>
    <rPh sb="3" eb="4">
      <t>ケン</t>
    </rPh>
    <phoneticPr fontId="2"/>
  </si>
  <si>
    <t>シックハウス対策（一般用証明料）＠250</t>
    <rPh sb="6" eb="8">
      <t>タイサク</t>
    </rPh>
    <rPh sb="9" eb="11">
      <t>イッパン</t>
    </rPh>
    <rPh sb="11" eb="12">
      <t>ヨウ</t>
    </rPh>
    <rPh sb="12" eb="14">
      <t>ショウメイ</t>
    </rPh>
    <rPh sb="14" eb="15">
      <t>リョウ</t>
    </rPh>
    <phoneticPr fontId="2"/>
  </si>
  <si>
    <t>シックハウス対策（証明書交付料）＠5,000</t>
    <rPh sb="6" eb="8">
      <t>タイサク</t>
    </rPh>
    <rPh sb="9" eb="11">
      <t>ショウメイ</t>
    </rPh>
    <rPh sb="11" eb="12">
      <t>ショ</t>
    </rPh>
    <rPh sb="12" eb="14">
      <t>コウフ</t>
    </rPh>
    <rPh sb="14" eb="15">
      <t>リョウ</t>
    </rPh>
    <phoneticPr fontId="2"/>
  </si>
  <si>
    <t>5件</t>
    <rPh sb="1" eb="2">
      <t>ケン</t>
    </rPh>
    <phoneticPr fontId="2"/>
  </si>
  <si>
    <t>防火壁装情報（広告収入）【教育宣伝事業費】</t>
    <rPh sb="0" eb="2">
      <t>ボウカ</t>
    </rPh>
    <rPh sb="2" eb="3">
      <t>カベ</t>
    </rPh>
    <rPh sb="3" eb="4">
      <t>ソウ</t>
    </rPh>
    <rPh sb="4" eb="6">
      <t>ジョウホウ</t>
    </rPh>
    <rPh sb="7" eb="9">
      <t>コウコク</t>
    </rPh>
    <rPh sb="9" eb="11">
      <t>シュウニュウ</t>
    </rPh>
    <rPh sb="13" eb="15">
      <t>キョウイク</t>
    </rPh>
    <rPh sb="15" eb="17">
      <t>センデン</t>
    </rPh>
    <rPh sb="17" eb="19">
      <t>ジギョウ</t>
    </rPh>
    <rPh sb="19" eb="20">
      <t>ヒ</t>
    </rPh>
    <phoneticPr fontId="2"/>
  </si>
  <si>
    <t>広告収入8社</t>
    <rPh sb="2" eb="4">
      <t>シュウニュウ</t>
    </rPh>
    <rPh sb="5" eb="6">
      <t>シャ</t>
    </rPh>
    <phoneticPr fontId="2"/>
  </si>
  <si>
    <t>施工団体協議会からの支援金</t>
    <rPh sb="0" eb="7">
      <t>セコウダンタイキョウギカイ</t>
    </rPh>
    <rPh sb="10" eb="13">
      <t>シエンキン</t>
    </rPh>
    <phoneticPr fontId="2"/>
  </si>
  <si>
    <t>国税還付金</t>
    <rPh sb="0" eb="2">
      <t>コクゼイ</t>
    </rPh>
    <rPh sb="2" eb="5">
      <t>カンプキン</t>
    </rPh>
    <phoneticPr fontId="2"/>
  </si>
  <si>
    <t>防火壁装情報（製作費）【教育宣伝事業費】</t>
    <rPh sb="0" eb="2">
      <t>ボウカ</t>
    </rPh>
    <rPh sb="2" eb="3">
      <t>カベ</t>
    </rPh>
    <rPh sb="3" eb="4">
      <t>ソウ</t>
    </rPh>
    <rPh sb="4" eb="6">
      <t>ジョウホウ</t>
    </rPh>
    <rPh sb="7" eb="9">
      <t>セイサク</t>
    </rPh>
    <rPh sb="9" eb="10">
      <t>ヒ</t>
    </rPh>
    <rPh sb="12" eb="14">
      <t>キョウイク</t>
    </rPh>
    <rPh sb="14" eb="16">
      <t>センデン</t>
    </rPh>
    <rPh sb="16" eb="18">
      <t>ジギョウ</t>
    </rPh>
    <rPh sb="18" eb="19">
      <t>ヒ</t>
    </rPh>
    <phoneticPr fontId="2"/>
  </si>
  <si>
    <t>制作費220千円×2回、印刷費260千円</t>
    <rPh sb="0" eb="2">
      <t>セイサク</t>
    </rPh>
    <rPh sb="2" eb="3">
      <t>ヒ</t>
    </rPh>
    <rPh sb="6" eb="7">
      <t>セン</t>
    </rPh>
    <rPh sb="7" eb="8">
      <t>エン</t>
    </rPh>
    <rPh sb="10" eb="11">
      <t>カイ</t>
    </rPh>
    <rPh sb="12" eb="14">
      <t>インサツ</t>
    </rPh>
    <rPh sb="14" eb="15">
      <t>ヒ</t>
    </rPh>
    <rPh sb="18" eb="19">
      <t>セン</t>
    </rPh>
    <rPh sb="19" eb="20">
      <t>エン</t>
    </rPh>
    <phoneticPr fontId="2"/>
  </si>
  <si>
    <t>制作費436,000円、印刷費212,018円</t>
    <rPh sb="0" eb="2">
      <t>セイサク</t>
    </rPh>
    <rPh sb="2" eb="3">
      <t>ヒ</t>
    </rPh>
    <rPh sb="10" eb="11">
      <t>エン</t>
    </rPh>
    <rPh sb="12" eb="14">
      <t>インサツ</t>
    </rPh>
    <rPh sb="14" eb="15">
      <t>ヒ</t>
    </rPh>
    <rPh sb="22" eb="23">
      <t>エン</t>
    </rPh>
    <phoneticPr fontId="2"/>
  </si>
  <si>
    <t>製作費220千円×2回、印刷費260千円</t>
    <rPh sb="0" eb="2">
      <t>セイサク</t>
    </rPh>
    <rPh sb="2" eb="3">
      <t>ヒ</t>
    </rPh>
    <rPh sb="6" eb="7">
      <t>セン</t>
    </rPh>
    <rPh sb="7" eb="8">
      <t>エン</t>
    </rPh>
    <rPh sb="10" eb="11">
      <t>カイ</t>
    </rPh>
    <rPh sb="12" eb="14">
      <t>インサツ</t>
    </rPh>
    <rPh sb="14" eb="15">
      <t>ヒ</t>
    </rPh>
    <rPh sb="18" eb="19">
      <t>セン</t>
    </rPh>
    <rPh sb="19" eb="20">
      <t>エン</t>
    </rPh>
    <phoneticPr fontId="2"/>
  </si>
  <si>
    <t>製作費170千円×2回、印刷費260千円</t>
    <rPh sb="0" eb="2">
      <t>セイサク</t>
    </rPh>
    <rPh sb="2" eb="3">
      <t>ヒ</t>
    </rPh>
    <rPh sb="6" eb="7">
      <t>セン</t>
    </rPh>
    <rPh sb="7" eb="8">
      <t>エン</t>
    </rPh>
    <rPh sb="10" eb="11">
      <t>カイ</t>
    </rPh>
    <rPh sb="12" eb="14">
      <t>インサツ</t>
    </rPh>
    <rPh sb="14" eb="15">
      <t>ヒ</t>
    </rPh>
    <rPh sb="18" eb="19">
      <t>セン</t>
    </rPh>
    <rPh sb="19" eb="20">
      <t>エン</t>
    </rPh>
    <phoneticPr fontId="2"/>
  </si>
  <si>
    <t>シックハウス対策（ホームページ）</t>
    <rPh sb="6" eb="8">
      <t>タイサク</t>
    </rPh>
    <phoneticPr fontId="2"/>
  </si>
  <si>
    <t>Webメンテナンス費</t>
    <phoneticPr fontId="2"/>
  </si>
  <si>
    <t>シックハウス対策（襖紙検査費用）</t>
    <rPh sb="6" eb="8">
      <t>タイサク</t>
    </rPh>
    <rPh sb="9" eb="10">
      <t>フスマ</t>
    </rPh>
    <rPh sb="10" eb="11">
      <t>カミ</t>
    </rPh>
    <rPh sb="11" eb="13">
      <t>ケンサ</t>
    </rPh>
    <rPh sb="13" eb="15">
      <t>ヒヨウ</t>
    </rPh>
    <phoneticPr fontId="2"/>
  </si>
  <si>
    <t>営業外費用</t>
    <rPh sb="0" eb="2">
      <t>エイギョウ</t>
    </rPh>
    <rPh sb="2" eb="3">
      <t>ガイ</t>
    </rPh>
    <rPh sb="3" eb="5">
      <t>ヒヨウ</t>
    </rPh>
    <phoneticPr fontId="2"/>
  </si>
  <si>
    <t>期首繰越利益剰余金</t>
    <rPh sb="0" eb="2">
      <t>キシュ</t>
    </rPh>
    <rPh sb="2" eb="4">
      <t>クリコシ</t>
    </rPh>
    <rPh sb="4" eb="6">
      <t>リエキ</t>
    </rPh>
    <rPh sb="6" eb="9">
      <t>ジョウヨキン</t>
    </rPh>
    <phoneticPr fontId="2"/>
  </si>
  <si>
    <t>期末繰越利益剰余金</t>
    <rPh sb="0" eb="2">
      <t>キマツ</t>
    </rPh>
    <rPh sb="2" eb="4">
      <t>クリコシ</t>
    </rPh>
    <rPh sb="4" eb="6">
      <t>リエキ</t>
    </rPh>
    <rPh sb="6" eb="9">
      <t>ジョウヨキン</t>
    </rPh>
    <phoneticPr fontId="2"/>
  </si>
  <si>
    <t>みずほ定期預金</t>
    <rPh sb="3" eb="5">
      <t>テイキ</t>
    </rPh>
    <rPh sb="5" eb="7">
      <t>ヨキン</t>
    </rPh>
    <phoneticPr fontId="2"/>
  </si>
  <si>
    <t>仮払消費税</t>
    <rPh sb="0" eb="2">
      <t>カリハラ</t>
    </rPh>
    <rPh sb="2" eb="5">
      <t>ショウヒゼイ</t>
    </rPh>
    <phoneticPr fontId="2"/>
  </si>
  <si>
    <t>未払法人税</t>
    <rPh sb="0" eb="2">
      <t>ミバラ</t>
    </rPh>
    <rPh sb="2" eb="5">
      <t>ホウジンゼイ</t>
    </rPh>
    <phoneticPr fontId="2"/>
  </si>
  <si>
    <t>未払消費税</t>
    <rPh sb="0" eb="2">
      <t>ミバラ</t>
    </rPh>
    <rPh sb="2" eb="5">
      <t>ショウヒゼイ</t>
    </rPh>
    <phoneticPr fontId="2"/>
  </si>
  <si>
    <t>仮受消費税</t>
    <rPh sb="0" eb="2">
      <t>カリウ</t>
    </rPh>
    <rPh sb="2" eb="5">
      <t>ショウヒゼイ</t>
    </rPh>
    <phoneticPr fontId="2"/>
  </si>
  <si>
    <t>繰越利益剰余金</t>
    <rPh sb="0" eb="2">
      <t>クリコシ</t>
    </rPh>
    <rPh sb="2" eb="4">
      <t>リエキ</t>
    </rPh>
    <rPh sb="4" eb="7">
      <t>ジョウヨキン</t>
    </rPh>
    <phoneticPr fontId="2"/>
  </si>
  <si>
    <t>商工中金普通</t>
    <rPh sb="0" eb="4">
      <t>ショウコウチュウキン</t>
    </rPh>
    <rPh sb="4" eb="6">
      <t>フツウ</t>
    </rPh>
    <phoneticPr fontId="2"/>
  </si>
  <si>
    <t>令和４年度収支予算（案）</t>
    <rPh sb="0" eb="2">
      <t>レイワ</t>
    </rPh>
    <rPh sb="3" eb="5">
      <t>ネンド</t>
    </rPh>
    <rPh sb="5" eb="7">
      <t>シュウシ</t>
    </rPh>
    <rPh sb="7" eb="9">
      <t>ヨサン</t>
    </rPh>
    <rPh sb="10" eb="11">
      <t>アン</t>
    </rPh>
    <phoneticPr fontId="2"/>
  </si>
  <si>
    <t>440,000枚（東京325,000枚大阪50,000枚京都50,000枚東北15,000枚）</t>
    <rPh sb="7" eb="8">
      <t>マイ</t>
    </rPh>
    <rPh sb="9" eb="11">
      <t>トウキョウ</t>
    </rPh>
    <rPh sb="18" eb="19">
      <t>マイ</t>
    </rPh>
    <rPh sb="19" eb="21">
      <t>オオサカ</t>
    </rPh>
    <rPh sb="27" eb="28">
      <t>マイ</t>
    </rPh>
    <rPh sb="28" eb="30">
      <t>キョウト</t>
    </rPh>
    <rPh sb="36" eb="37">
      <t>マイ</t>
    </rPh>
    <rPh sb="37" eb="39">
      <t>トウホク</t>
    </rPh>
    <rPh sb="45" eb="46">
      <t>マイ</t>
    </rPh>
    <phoneticPr fontId="2"/>
  </si>
  <si>
    <t>5,153人</t>
    <rPh sb="5" eb="6">
      <t>ニン</t>
    </rPh>
    <phoneticPr fontId="2"/>
  </si>
  <si>
    <t>370人（東京250大阪100京都10東北10）</t>
    <rPh sb="3" eb="4">
      <t>ニン</t>
    </rPh>
    <rPh sb="5" eb="7">
      <t>トウキョウ</t>
    </rPh>
    <rPh sb="10" eb="12">
      <t>オオサカ</t>
    </rPh>
    <rPh sb="15" eb="17">
      <t>キョウト</t>
    </rPh>
    <rPh sb="19" eb="21">
      <t>トウホク</t>
    </rPh>
    <phoneticPr fontId="2"/>
  </si>
  <si>
    <t>3年度実績並</t>
    <rPh sb="1" eb="3">
      <t>ネンド</t>
    </rPh>
    <rPh sb="2" eb="3">
      <t>ド</t>
    </rPh>
    <rPh sb="3" eb="5">
      <t>ジッセキ</t>
    </rPh>
    <rPh sb="5" eb="6">
      <t>ナ</t>
    </rPh>
    <phoneticPr fontId="2"/>
  </si>
  <si>
    <t>施工団体協議会会費50,000円</t>
    <rPh sb="0" eb="2">
      <t>セコウ</t>
    </rPh>
    <rPh sb="1" eb="2">
      <t>ネンド</t>
    </rPh>
    <rPh sb="7" eb="9">
      <t>カイヒ</t>
    </rPh>
    <rPh sb="15" eb="16">
      <t>エン</t>
    </rPh>
    <phoneticPr fontId="2"/>
  </si>
  <si>
    <t>防火ラベル打合せ50千円（大阪、京都）
全国大会打合せ80千円（京都）
理事会20千円</t>
    <rPh sb="0" eb="2">
      <t>ボウカ</t>
    </rPh>
    <rPh sb="5" eb="7">
      <t>ウチアワ</t>
    </rPh>
    <rPh sb="10" eb="12">
      <t>センエン</t>
    </rPh>
    <rPh sb="13" eb="15">
      <t>オオサカ</t>
    </rPh>
    <rPh sb="16" eb="18">
      <t>キョウト</t>
    </rPh>
    <rPh sb="20" eb="22">
      <t>ゼンコク</t>
    </rPh>
    <rPh sb="22" eb="24">
      <t>タイカイ</t>
    </rPh>
    <rPh sb="24" eb="26">
      <t>ウチアワ</t>
    </rPh>
    <rPh sb="29" eb="30">
      <t>セン</t>
    </rPh>
    <rPh sb="30" eb="31">
      <t>エン</t>
    </rPh>
    <rPh sb="32" eb="34">
      <t>キョウト</t>
    </rPh>
    <rPh sb="36" eb="39">
      <t>リジカイ</t>
    </rPh>
    <rPh sb="41" eb="42">
      <t>セン</t>
    </rPh>
    <rPh sb="42" eb="43">
      <t>エン</t>
    </rPh>
    <phoneticPr fontId="2"/>
  </si>
  <si>
    <t>理事会200,000円（10,000円×２回）</t>
    <rPh sb="0" eb="3">
      <t>リジカイ</t>
    </rPh>
    <rPh sb="10" eb="11">
      <t>エン</t>
    </rPh>
    <rPh sb="18" eb="19">
      <t>エン</t>
    </rPh>
    <rPh sb="21" eb="22">
      <t>カイ</t>
    </rPh>
    <phoneticPr fontId="2"/>
  </si>
  <si>
    <t>防火新聞編集会議60千円、内装連だより用紙代10千円</t>
    <rPh sb="0" eb="2">
      <t>ボウカ</t>
    </rPh>
    <rPh sb="2" eb="4">
      <t>シンブン</t>
    </rPh>
    <rPh sb="4" eb="6">
      <t>ヘンシュウ</t>
    </rPh>
    <rPh sb="6" eb="8">
      <t>カイギ</t>
    </rPh>
    <rPh sb="10" eb="12">
      <t>センエン</t>
    </rPh>
    <rPh sb="13" eb="15">
      <t>ナイソウ</t>
    </rPh>
    <rPh sb="15" eb="16">
      <t>レン</t>
    </rPh>
    <rPh sb="19" eb="21">
      <t>ヨウシ</t>
    </rPh>
    <rPh sb="21" eb="22">
      <t>ダイ</t>
    </rPh>
    <rPh sb="24" eb="25">
      <t>セン</t>
    </rPh>
    <rPh sb="25" eb="26">
      <t>エン</t>
    </rPh>
    <phoneticPr fontId="2"/>
  </si>
  <si>
    <t>商工中金定期預金</t>
    <rPh sb="0" eb="4">
      <t>ショウコウチュウキン</t>
    </rPh>
    <rPh sb="4" eb="6">
      <t>テイキ</t>
    </rPh>
    <rPh sb="6" eb="8">
      <t>ヨキン</t>
    </rPh>
    <phoneticPr fontId="2"/>
  </si>
  <si>
    <t>186社</t>
    <rPh sb="3" eb="4">
      <t>シャ</t>
    </rPh>
    <phoneticPr fontId="2"/>
  </si>
  <si>
    <t>雑収入</t>
    <rPh sb="0" eb="3">
      <t>ザッシュウニュウ</t>
    </rPh>
    <phoneticPr fontId="2"/>
  </si>
  <si>
    <t>令和５年度収支予算（案）</t>
    <rPh sb="0" eb="2">
      <t>レイワ</t>
    </rPh>
    <rPh sb="3" eb="5">
      <t>ネンド</t>
    </rPh>
    <rPh sb="5" eb="7">
      <t>シュウシ</t>
    </rPh>
    <rPh sb="7" eb="9">
      <t>ヨサン</t>
    </rPh>
    <rPh sb="10" eb="11">
      <t>アン</t>
    </rPh>
    <phoneticPr fontId="2"/>
  </si>
  <si>
    <t>雑損</t>
    <rPh sb="0" eb="2">
      <t>ザッソン</t>
    </rPh>
    <phoneticPr fontId="2"/>
  </si>
  <si>
    <t>６年度</t>
  </si>
  <si>
    <t>６年度</t>
    <rPh sb="1" eb="2">
      <t>ネン</t>
    </rPh>
    <rPh sb="2" eb="3">
      <t>ド</t>
    </rPh>
    <phoneticPr fontId="2"/>
  </si>
  <si>
    <t>会長支部組合総会出席110千円</t>
    <rPh sb="0" eb="2">
      <t>カイチョウ</t>
    </rPh>
    <rPh sb="2" eb="6">
      <t>シブクミアイ</t>
    </rPh>
    <rPh sb="6" eb="8">
      <t>ソウカイ</t>
    </rPh>
    <rPh sb="8" eb="10">
      <t>シュッセキ</t>
    </rPh>
    <rPh sb="13" eb="15">
      <t>センエン</t>
    </rPh>
    <phoneticPr fontId="2"/>
  </si>
  <si>
    <t>理事会200,000円（100,000円×２回）</t>
    <rPh sb="0" eb="3">
      <t>リジカイ</t>
    </rPh>
    <rPh sb="10" eb="11">
      <t>エン</t>
    </rPh>
    <rPh sb="19" eb="20">
      <t>エン</t>
    </rPh>
    <rPh sb="22" eb="23">
      <t>カイ</t>
    </rPh>
    <phoneticPr fontId="2"/>
  </si>
  <si>
    <t>5年度実績並</t>
    <rPh sb="1" eb="3">
      <t>ネンド</t>
    </rPh>
    <rPh sb="2" eb="3">
      <t>ド</t>
    </rPh>
    <rPh sb="3" eb="5">
      <t>ジッセキ</t>
    </rPh>
    <rPh sb="5" eb="6">
      <t>ナ</t>
    </rPh>
    <phoneticPr fontId="2"/>
  </si>
  <si>
    <t>神静組合への補助金</t>
    <rPh sb="0" eb="1">
      <t>カミ</t>
    </rPh>
    <rPh sb="1" eb="2">
      <t>シズ</t>
    </rPh>
    <rPh sb="2" eb="4">
      <t>クミアイ</t>
    </rPh>
    <rPh sb="6" eb="9">
      <t>ホジョキン</t>
    </rPh>
    <phoneticPr fontId="2"/>
  </si>
  <si>
    <t>内装連だより用紙代10千円</t>
    <rPh sb="0" eb="2">
      <t>ナイソウ</t>
    </rPh>
    <rPh sb="2" eb="3">
      <t>レン</t>
    </rPh>
    <rPh sb="6" eb="8">
      <t>ヨウシ</t>
    </rPh>
    <rPh sb="8" eb="9">
      <t>ダイ</t>
    </rPh>
    <rPh sb="11" eb="12">
      <t>セン</t>
    </rPh>
    <rPh sb="12" eb="13">
      <t>エン</t>
    </rPh>
    <phoneticPr fontId="2"/>
  </si>
  <si>
    <t>防火新聞送料100千円＋決算書等送付料50千円</t>
    <rPh sb="0" eb="2">
      <t>ボウカ</t>
    </rPh>
    <rPh sb="2" eb="4">
      <t>シンブン</t>
    </rPh>
    <rPh sb="4" eb="6">
      <t>ソウリョウ</t>
    </rPh>
    <rPh sb="9" eb="11">
      <t>センエン</t>
    </rPh>
    <rPh sb="12" eb="15">
      <t>ケッサンショ</t>
    </rPh>
    <rPh sb="15" eb="16">
      <t>トウ</t>
    </rPh>
    <rPh sb="16" eb="18">
      <t>ソウフ</t>
    </rPh>
    <rPh sb="18" eb="19">
      <t>リョウ</t>
    </rPh>
    <rPh sb="21" eb="22">
      <t>チ</t>
    </rPh>
    <rPh sb="22" eb="23">
      <t>エン</t>
    </rPh>
    <phoneticPr fontId="2"/>
  </si>
  <si>
    <t>施工団体協議会会費50千円、その他30千円</t>
    <rPh sb="0" eb="2">
      <t>セコウ</t>
    </rPh>
    <rPh sb="1" eb="2">
      <t>ネンド</t>
    </rPh>
    <rPh sb="7" eb="9">
      <t>カイヒ</t>
    </rPh>
    <rPh sb="11" eb="12">
      <t>チ</t>
    </rPh>
    <rPh sb="12" eb="13">
      <t>エン</t>
    </rPh>
    <rPh sb="16" eb="17">
      <t>タ</t>
    </rPh>
    <rPh sb="19" eb="21">
      <t>センエン</t>
    </rPh>
    <phoneticPr fontId="2"/>
  </si>
  <si>
    <t>5年度実績値</t>
    <rPh sb="1" eb="3">
      <t>ネンド</t>
    </rPh>
    <rPh sb="2" eb="3">
      <t>ド</t>
    </rPh>
    <rPh sb="3" eb="6">
      <t>ジッセキチ</t>
    </rPh>
    <phoneticPr fontId="2"/>
  </si>
  <si>
    <t>175社</t>
    <rPh sb="3" eb="4">
      <t>シャ</t>
    </rPh>
    <phoneticPr fontId="2"/>
  </si>
  <si>
    <t>理事会30千円、全国大会20千円
会長支部組合総会出席470千円
全国大会打合せ50千円
防火ラベル打合せ50千円</t>
    <rPh sb="8" eb="12">
      <t>ゼンコクタイカイ</t>
    </rPh>
    <rPh sb="14" eb="16">
      <t>センエン</t>
    </rPh>
    <rPh sb="17" eb="19">
      <t>カイチョウ</t>
    </rPh>
    <rPh sb="19" eb="21">
      <t>シブ</t>
    </rPh>
    <rPh sb="21" eb="23">
      <t>クミアイ</t>
    </rPh>
    <rPh sb="23" eb="25">
      <t>ソウカイ</t>
    </rPh>
    <rPh sb="25" eb="27">
      <t>シュッセキ</t>
    </rPh>
    <rPh sb="30" eb="32">
      <t>センエン</t>
    </rPh>
    <rPh sb="33" eb="35">
      <t>ゼンコク</t>
    </rPh>
    <rPh sb="35" eb="37">
      <t>タイカイ</t>
    </rPh>
    <rPh sb="37" eb="39">
      <t>ウチアワ</t>
    </rPh>
    <rPh sb="42" eb="43">
      <t>セン</t>
    </rPh>
    <rPh sb="43" eb="44">
      <t>エン</t>
    </rPh>
    <rPh sb="45" eb="47">
      <t>ボウカ</t>
    </rPh>
    <phoneticPr fontId="2"/>
  </si>
  <si>
    <t>445,000枚（東京300,000枚大阪100,000枚京都30,000枚東北15,000枚）</t>
    <rPh sb="7" eb="8">
      <t>マイ</t>
    </rPh>
    <rPh sb="9" eb="11">
      <t>トウキョウ</t>
    </rPh>
    <rPh sb="18" eb="19">
      <t>マイ</t>
    </rPh>
    <rPh sb="19" eb="21">
      <t>オオサカ</t>
    </rPh>
    <rPh sb="28" eb="29">
      <t>マイ</t>
    </rPh>
    <rPh sb="29" eb="31">
      <t>キョウト</t>
    </rPh>
    <rPh sb="37" eb="38">
      <t>マイ</t>
    </rPh>
    <rPh sb="38" eb="40">
      <t>トウホク</t>
    </rPh>
    <rPh sb="46" eb="47">
      <t>マイ</t>
    </rPh>
    <phoneticPr fontId="2"/>
  </si>
  <si>
    <t>5,231人</t>
    <rPh sb="5" eb="6">
      <t>ニン</t>
    </rPh>
    <phoneticPr fontId="2"/>
  </si>
  <si>
    <t>刷費・校正260千円×2</t>
    <rPh sb="0" eb="1">
      <t>ヒ</t>
    </rPh>
    <rPh sb="3" eb="5">
      <t>コウセイ</t>
    </rPh>
    <rPh sb="8" eb="9">
      <t>エン</t>
    </rPh>
    <phoneticPr fontId="2"/>
  </si>
  <si>
    <t>広告収入8社×2</t>
    <rPh sb="2" eb="4">
      <t>シュウニュウ</t>
    </rPh>
    <rPh sb="5" eb="6">
      <t>シャ</t>
    </rPh>
    <phoneticPr fontId="2"/>
  </si>
  <si>
    <t>６年度</t>
    <rPh sb="1" eb="3">
      <t>ネンド</t>
    </rPh>
    <phoneticPr fontId="2"/>
  </si>
  <si>
    <t>令和６年度収支予算</t>
    <rPh sb="0" eb="2">
      <t>レイワ</t>
    </rPh>
    <rPh sb="3" eb="5">
      <t>ネンド</t>
    </rPh>
    <rPh sb="5" eb="7">
      <t>シュウシ</t>
    </rPh>
    <rPh sb="7" eb="9">
      <t>ヨサン</t>
    </rPh>
    <phoneticPr fontId="2"/>
  </si>
  <si>
    <t>仮払金</t>
    <rPh sb="0" eb="3">
      <t>カリバライキン</t>
    </rPh>
    <phoneticPr fontId="2"/>
  </si>
  <si>
    <t>令和７年度収支予算</t>
    <rPh sb="0" eb="2">
      <t>レイワ</t>
    </rPh>
    <rPh sb="3" eb="5">
      <t>ネンド</t>
    </rPh>
    <rPh sb="5" eb="7">
      <t>シュウシ</t>
    </rPh>
    <rPh sb="7" eb="9">
      <t>ヨサン</t>
    </rPh>
    <phoneticPr fontId="2"/>
  </si>
  <si>
    <t>業務管理費（＠500円）</t>
    <rPh sb="0" eb="2">
      <t>ギョウム</t>
    </rPh>
    <rPh sb="2" eb="5">
      <t>カンリヒ</t>
    </rPh>
    <rPh sb="10" eb="11">
      <t>エン</t>
    </rPh>
    <phoneticPr fontId="2"/>
  </si>
  <si>
    <t>登録料（＠1,500円）</t>
    <rPh sb="0" eb="2">
      <t>トウロク</t>
    </rPh>
    <rPh sb="2" eb="3">
      <t>リョウ</t>
    </rPh>
    <rPh sb="10" eb="11">
      <t>エン</t>
    </rPh>
    <phoneticPr fontId="2"/>
  </si>
  <si>
    <t>172社</t>
    <rPh sb="3" eb="4">
      <t>シャ</t>
    </rPh>
    <phoneticPr fontId="2"/>
  </si>
  <si>
    <t>5,325人</t>
    <rPh sb="5" eb="6">
      <t>ニン</t>
    </rPh>
    <phoneticPr fontId="2"/>
  </si>
  <si>
    <t>370人（東京255大阪95京都10東北10）</t>
    <rPh sb="3" eb="4">
      <t>ニン</t>
    </rPh>
    <rPh sb="5" eb="7">
      <t>トウキョウ</t>
    </rPh>
    <rPh sb="10" eb="12">
      <t>オオサカ</t>
    </rPh>
    <rPh sb="14" eb="16">
      <t>キョウト</t>
    </rPh>
    <rPh sb="18" eb="20">
      <t>トウホク</t>
    </rPh>
    <phoneticPr fontId="2"/>
  </si>
  <si>
    <t>理事会30千円、全国大会237千円
会長支部組合総会出席470千円
防火ラベル打合せ50千円</t>
    <rPh sb="8" eb="12">
      <t>ゼンコクタイカイ</t>
    </rPh>
    <rPh sb="15" eb="17">
      <t>センエン</t>
    </rPh>
    <rPh sb="18" eb="20">
      <t>カイチョウ</t>
    </rPh>
    <rPh sb="20" eb="22">
      <t>シブ</t>
    </rPh>
    <rPh sb="22" eb="24">
      <t>クミアイ</t>
    </rPh>
    <rPh sb="24" eb="26">
      <t>ソウカイ</t>
    </rPh>
    <rPh sb="26" eb="28">
      <t>シュッセキ</t>
    </rPh>
    <rPh sb="31" eb="33">
      <t>センエン</t>
    </rPh>
    <rPh sb="34" eb="36">
      <t>ボウカ</t>
    </rPh>
    <phoneticPr fontId="2"/>
  </si>
  <si>
    <t>６年度実績並</t>
    <rPh sb="1" eb="3">
      <t>ネンド</t>
    </rPh>
    <rPh sb="2" eb="3">
      <t>ド</t>
    </rPh>
    <rPh sb="3" eb="5">
      <t>ジッセキ</t>
    </rPh>
    <rPh sb="5" eb="6">
      <t>ナ</t>
    </rPh>
    <phoneticPr fontId="2"/>
  </si>
  <si>
    <t>６年度実績並</t>
    <rPh sb="0" eb="2">
      <t>ネンド</t>
    </rPh>
    <rPh sb="1" eb="2">
      <t>ド</t>
    </rPh>
    <rPh sb="2" eb="4">
      <t>ジッセキ</t>
    </rPh>
    <rPh sb="4" eb="5">
      <t>ナ</t>
    </rPh>
    <phoneticPr fontId="2"/>
  </si>
  <si>
    <t>内装連だより用紙代他</t>
    <rPh sb="0" eb="2">
      <t>ナイソウ</t>
    </rPh>
    <rPh sb="2" eb="3">
      <t>レン</t>
    </rPh>
    <rPh sb="6" eb="8">
      <t>ヨウシ</t>
    </rPh>
    <rPh sb="8" eb="9">
      <t>ダイ</t>
    </rPh>
    <rPh sb="9" eb="10">
      <t>ホカ</t>
    </rPh>
    <phoneticPr fontId="2"/>
  </si>
  <si>
    <t>会長支部組合総会出席110千円他</t>
    <rPh sb="0" eb="2">
      <t>カイチョウ</t>
    </rPh>
    <rPh sb="2" eb="6">
      <t>シブクミアイ</t>
    </rPh>
    <rPh sb="6" eb="8">
      <t>ソウカイ</t>
    </rPh>
    <rPh sb="8" eb="10">
      <t>シュッセキ</t>
    </rPh>
    <rPh sb="13" eb="15">
      <t>センエン</t>
    </rPh>
    <rPh sb="15" eb="16">
      <t>ホカ</t>
    </rPh>
    <phoneticPr fontId="2"/>
  </si>
  <si>
    <t>全表連新聞他</t>
    <rPh sb="0" eb="1">
      <t>ゼン</t>
    </rPh>
    <rPh sb="1" eb="2">
      <t>ヒョウ</t>
    </rPh>
    <rPh sb="2" eb="3">
      <t>レン</t>
    </rPh>
    <rPh sb="3" eb="5">
      <t>シンブン</t>
    </rPh>
    <rPh sb="5" eb="6">
      <t>ホカ</t>
    </rPh>
    <phoneticPr fontId="2"/>
  </si>
  <si>
    <t>施工団体協議会会費50千円他</t>
    <rPh sb="0" eb="2">
      <t>セコウ</t>
    </rPh>
    <rPh sb="1" eb="2">
      <t>ネンド</t>
    </rPh>
    <rPh sb="7" eb="9">
      <t>カイヒ</t>
    </rPh>
    <rPh sb="11" eb="12">
      <t>チ</t>
    </rPh>
    <rPh sb="12" eb="13">
      <t>エン</t>
    </rPh>
    <rPh sb="13" eb="14">
      <t>タ</t>
    </rPh>
    <phoneticPr fontId="2"/>
  </si>
  <si>
    <t>６年度実績並＋アンケート調査結果</t>
    <rPh sb="1" eb="3">
      <t>ネンド</t>
    </rPh>
    <rPh sb="2" eb="3">
      <t>ド</t>
    </rPh>
    <rPh sb="3" eb="5">
      <t>ジッセキ</t>
    </rPh>
    <rPh sb="5" eb="6">
      <t>ナ</t>
    </rPh>
    <rPh sb="12" eb="14">
      <t>チョウサ</t>
    </rPh>
    <rPh sb="14" eb="16">
      <t>ケッカ</t>
    </rPh>
    <phoneticPr fontId="2"/>
  </si>
  <si>
    <t>刷費・校正２８０千円×2</t>
    <rPh sb="0" eb="1">
      <t>ヒ</t>
    </rPh>
    <rPh sb="3" eb="5">
      <t>コウセイ</t>
    </rPh>
    <rPh sb="8" eb="9">
      <t>エン</t>
    </rPh>
    <phoneticPr fontId="2"/>
  </si>
  <si>
    <t>ラベル売上（＠12円+消費税）</t>
    <rPh sb="3" eb="5">
      <t>ウリアゲ</t>
    </rPh>
    <rPh sb="9" eb="10">
      <t>エン</t>
    </rPh>
    <rPh sb="11" eb="14">
      <t>ショウヒゼイ</t>
    </rPh>
    <phoneticPr fontId="2"/>
  </si>
  <si>
    <t>ラベル仕入（＠7円＋消費税）</t>
    <rPh sb="3" eb="5">
      <t>シイレ</t>
    </rPh>
    <rPh sb="8" eb="9">
      <t>エン</t>
    </rPh>
    <rPh sb="10" eb="13">
      <t>ショウヒゼイ</t>
    </rPh>
    <phoneticPr fontId="2"/>
  </si>
  <si>
    <t>理事会390,000円（130,000円×３回）</t>
    <rPh sb="0" eb="3">
      <t>リジカイ</t>
    </rPh>
    <rPh sb="10" eb="11">
      <t>エン</t>
    </rPh>
    <rPh sb="19" eb="20">
      <t>エン</t>
    </rPh>
    <rPh sb="22" eb="23">
      <t>カイ</t>
    </rPh>
    <phoneticPr fontId="2"/>
  </si>
  <si>
    <t>大阪組合への補助800千円他</t>
    <rPh sb="0" eb="2">
      <t>オオサカ</t>
    </rPh>
    <rPh sb="2" eb="4">
      <t>クミアイ</t>
    </rPh>
    <rPh sb="6" eb="8">
      <t>ホジョ</t>
    </rPh>
    <rPh sb="11" eb="12">
      <t>セン</t>
    </rPh>
    <rPh sb="12" eb="13">
      <t>エン</t>
    </rPh>
    <rPh sb="13" eb="14">
      <t>ホカ</t>
    </rPh>
    <phoneticPr fontId="2"/>
  </si>
  <si>
    <t>予備費</t>
    <rPh sb="0" eb="3">
      <t>ヨビヒ</t>
    </rPh>
    <phoneticPr fontId="2"/>
  </si>
  <si>
    <t>465,000枚（東京300,000枚大阪120,000枚京都30,000枚東北15,000枚）</t>
    <rPh sb="7" eb="8">
      <t>マイ</t>
    </rPh>
    <rPh sb="9" eb="11">
      <t>トウキョウ</t>
    </rPh>
    <rPh sb="18" eb="19">
      <t>マイ</t>
    </rPh>
    <rPh sb="19" eb="21">
      <t>オオサカ</t>
    </rPh>
    <rPh sb="28" eb="29">
      <t>マイ</t>
    </rPh>
    <rPh sb="29" eb="31">
      <t>キョウト</t>
    </rPh>
    <rPh sb="37" eb="38">
      <t>マイ</t>
    </rPh>
    <rPh sb="38" eb="40">
      <t>トウホク</t>
    </rPh>
    <rPh sb="46" eb="47">
      <t>マイ</t>
    </rPh>
    <phoneticPr fontId="2"/>
  </si>
  <si>
    <t>防火新聞送料150千円＋決算書等送付料７0千円</t>
    <rPh sb="0" eb="2">
      <t>ボウカ</t>
    </rPh>
    <rPh sb="2" eb="4">
      <t>シンブン</t>
    </rPh>
    <rPh sb="4" eb="6">
      <t>ソウリョウ</t>
    </rPh>
    <rPh sb="9" eb="11">
      <t>センエン</t>
    </rPh>
    <rPh sb="12" eb="15">
      <t>ケッサンショ</t>
    </rPh>
    <rPh sb="15" eb="16">
      <t>トウ</t>
    </rPh>
    <rPh sb="16" eb="18">
      <t>ソウフ</t>
    </rPh>
    <rPh sb="18" eb="19">
      <t>リョウ</t>
    </rPh>
    <rPh sb="21" eb="22">
      <t>チ</t>
    </rPh>
    <rPh sb="22" eb="23">
      <t>エン</t>
    </rPh>
    <phoneticPr fontId="2"/>
  </si>
  <si>
    <t>370冊</t>
    <rPh sb="3" eb="4">
      <t>サツ</t>
    </rPh>
    <phoneticPr fontId="2"/>
  </si>
  <si>
    <t>テキスト売上（＠800円＋消費税）</t>
    <rPh sb="4" eb="6">
      <t>ウリアゲ</t>
    </rPh>
    <rPh sb="11" eb="12">
      <t>エン</t>
    </rPh>
    <rPh sb="13" eb="16">
      <t>ショウヒゼイ</t>
    </rPh>
    <phoneticPr fontId="2"/>
  </si>
  <si>
    <t>テキスト仕入（＠800円＋消費税）</t>
    <rPh sb="4" eb="6">
      <t>シイレ</t>
    </rPh>
    <rPh sb="11" eb="12">
      <t>エン</t>
    </rPh>
    <rPh sb="13" eb="16">
      <t>ショウヒゼイ</t>
    </rPh>
    <phoneticPr fontId="2"/>
  </si>
  <si>
    <t>７年度</t>
    <rPh sb="1" eb="3">
      <t>ネンド</t>
    </rPh>
    <phoneticPr fontId="2"/>
  </si>
  <si>
    <t>７年度</t>
    <rPh sb="1" eb="2">
      <t>ネン</t>
    </rPh>
    <rPh sb="2" eb="3">
      <t>ド</t>
    </rPh>
    <phoneticPr fontId="2"/>
  </si>
  <si>
    <t>７年度予算</t>
    <rPh sb="1" eb="3">
      <t>ネンド</t>
    </rPh>
    <rPh sb="3" eb="5">
      <t>ヨサン</t>
    </rPh>
    <phoneticPr fontId="2"/>
  </si>
  <si>
    <t>令和７年度</t>
    <rPh sb="0" eb="2">
      <t>レイワ</t>
    </rPh>
    <rPh sb="3" eb="5">
      <t>ネンド</t>
    </rPh>
    <phoneticPr fontId="2"/>
  </si>
  <si>
    <t>予備費（令和６年度実績＝調査費）</t>
    <rPh sb="0" eb="3">
      <t>ヨビヒ</t>
    </rPh>
    <rPh sb="4" eb="6">
      <t>レイワ</t>
    </rPh>
    <rPh sb="7" eb="9">
      <t>ネンド</t>
    </rPh>
    <rPh sb="9" eb="11">
      <t>ジッセキ</t>
    </rPh>
    <rPh sb="12" eb="15">
      <t>チョウサヒ</t>
    </rPh>
    <phoneticPr fontId="2"/>
  </si>
  <si>
    <t>４～９月</t>
    <rPh sb="3" eb="4">
      <t>ガツ</t>
    </rPh>
    <phoneticPr fontId="2"/>
  </si>
  <si>
    <t>９月</t>
    <rPh sb="1" eb="2">
      <t>ガツ</t>
    </rPh>
    <phoneticPr fontId="2"/>
  </si>
  <si>
    <t>日本内装材連合会　Ｐ／Ｌ（令和７年９月）</t>
    <rPh sb="0" eb="2">
      <t>ニホン</t>
    </rPh>
    <rPh sb="2" eb="4">
      <t>ナイソウ</t>
    </rPh>
    <rPh sb="4" eb="5">
      <t>ザイ</t>
    </rPh>
    <rPh sb="5" eb="8">
      <t>レンゴウカイ</t>
    </rPh>
    <rPh sb="13" eb="15">
      <t>レイワ</t>
    </rPh>
    <rPh sb="16" eb="17">
      <t>ネン</t>
    </rPh>
    <rPh sb="18" eb="19">
      <t>ガツ</t>
    </rPh>
    <phoneticPr fontId="2"/>
  </si>
  <si>
    <t>４～９月</t>
    <rPh sb="1" eb="2">
      <t>ガツ</t>
    </rPh>
    <phoneticPr fontId="2"/>
  </si>
  <si>
    <t>日本内装材連合会　Ｂ／Ｓ（令和７年９月）</t>
    <rPh sb="0" eb="2">
      <t>ニホン</t>
    </rPh>
    <rPh sb="2" eb="4">
      <t>ナイソウ</t>
    </rPh>
    <rPh sb="4" eb="5">
      <t>ザイ</t>
    </rPh>
    <rPh sb="5" eb="8">
      <t>レンゴウカイ</t>
    </rPh>
    <rPh sb="13" eb="15">
      <t>レイワ</t>
    </rPh>
    <rPh sb="16" eb="17">
      <t>ネン</t>
    </rPh>
    <rPh sb="18" eb="19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</si>
</sst>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 "/>
    <numFmt numFmtId="178" formatCode="#,##0_ ;[Red]\-#,##0\ "/>
    <numFmt numFmtId="179" formatCode="#,##0_);[Red]\(#,##0\)"/>
    <numFmt numFmtId="180" formatCode="#,##0;&quot;▲ &quot;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</cellStyleXfs>
  <cellXfs count="352">
    <xf numFmtId="0" fontId="0" fillId="0" borderId="0" xfId="0">
      <alignment vertical="center"/>
    </xf>
    <xf numFmtId="3" fontId="0" fillId="2" borderId="38" xfId="1" applyNumberFormat="1" applyFont="1" applyFill="1" applyBorder="1">
      <alignment vertical="center"/>
    </xf>
    <xf numFmtId="3" fontId="0" fillId="2" borderId="82" xfId="1" applyNumberFormat="1" applyFont="1" applyFill="1" applyBorder="1">
      <alignment vertical="center"/>
    </xf>
    <xf numFmtId="3" fontId="0" fillId="2" borderId="0" xfId="1" applyNumberFormat="1" applyFont="1" applyFill="1">
      <alignment vertical="center"/>
    </xf>
    <xf numFmtId="3" fontId="0" fillId="2" borderId="24" xfId="1" applyNumberFormat="1" applyFont="1" applyFill="1" applyBorder="1">
      <alignment vertical="center"/>
    </xf>
    <xf numFmtId="3" fontId="0" fillId="2" borderId="46" xfId="1" applyNumberFormat="1" applyFont="1" applyFill="1" applyBorder="1">
      <alignment vertical="center"/>
    </xf>
    <xf numFmtId="3" fontId="0" fillId="2" borderId="30" xfId="1" applyNumberFormat="1" applyFont="1" applyFill="1" applyBorder="1">
      <alignment vertical="center"/>
    </xf>
    <xf numFmtId="3" fontId="0" fillId="2" borderId="9" xfId="1" applyNumberFormat="1" applyFont="1" applyFill="1" applyBorder="1">
      <alignment vertical="center"/>
    </xf>
    <xf numFmtId="3" fontId="0" fillId="2" borderId="13" xfId="1" applyNumberFormat="1" applyFont="1" applyFill="1" applyBorder="1">
      <alignment vertical="center"/>
    </xf>
    <xf numFmtId="3" fontId="0" fillId="2" borderId="51" xfId="1" applyNumberFormat="1" applyFont="1" applyFill="1" applyBorder="1">
      <alignment vertical="center"/>
    </xf>
    <xf numFmtId="3" fontId="0" fillId="2" borderId="72" xfId="1" applyNumberFormat="1" applyFont="1" applyFill="1" applyBorder="1">
      <alignment vertical="center"/>
    </xf>
    <xf numFmtId="3" fontId="0" fillId="2" borderId="0" xfId="1" applyNumberFormat="1" applyFont="1" applyFill="1" applyAlignment="1">
      <alignment horizontal="right" vertical="center"/>
    </xf>
    <xf numFmtId="3" fontId="0" fillId="2" borderId="20" xfId="1" applyNumberFormat="1" applyFont="1" applyFill="1" applyBorder="1">
      <alignment vertical="center"/>
    </xf>
    <xf numFmtId="3" fontId="0" fillId="2" borderId="10" xfId="1" applyNumberFormat="1" applyFont="1" applyFill="1" applyBorder="1">
      <alignment vertical="center"/>
    </xf>
    <xf numFmtId="3" fontId="0" fillId="2" borderId="31" xfId="1" applyNumberFormat="1" applyFont="1" applyFill="1" applyBorder="1">
      <alignment vertical="center"/>
    </xf>
    <xf numFmtId="3" fontId="0" fillId="2" borderId="6" xfId="1" applyNumberFormat="1" applyFont="1" applyFill="1" applyBorder="1">
      <alignment vertical="center"/>
    </xf>
    <xf numFmtId="3" fontId="0" fillId="2" borderId="63" xfId="1" applyNumberFormat="1" applyFont="1" applyFill="1" applyBorder="1">
      <alignment vertical="center"/>
    </xf>
    <xf numFmtId="3" fontId="0" fillId="2" borderId="73" xfId="1" applyNumberFormat="1" applyFont="1" applyFill="1" applyBorder="1">
      <alignment vertical="center"/>
    </xf>
    <xf numFmtId="3" fontId="0" fillId="0" borderId="0" xfId="1" applyNumberFormat="1" applyFont="1" applyFill="1">
      <alignment vertical="center"/>
    </xf>
    <xf numFmtId="3" fontId="0" fillId="2" borderId="16" xfId="1" applyNumberFormat="1" applyFont="1" applyFill="1" applyBorder="1">
      <alignment vertical="center"/>
    </xf>
    <xf numFmtId="3" fontId="0" fillId="2" borderId="26" xfId="1" applyNumberFormat="1" applyFont="1" applyFill="1" applyBorder="1">
      <alignment vertical="center"/>
    </xf>
    <xf numFmtId="3" fontId="0" fillId="2" borderId="22" xfId="1" applyNumberFormat="1" applyFont="1" applyFill="1" applyBorder="1">
      <alignment vertical="center"/>
    </xf>
    <xf numFmtId="3" fontId="0" fillId="2" borderId="27" xfId="1" applyNumberFormat="1" applyFont="1" applyFill="1" applyBorder="1">
      <alignment vertical="center"/>
    </xf>
    <xf numFmtId="3" fontId="0" fillId="2" borderId="15" xfId="1" applyNumberFormat="1" applyFont="1" applyFill="1" applyBorder="1">
      <alignment vertical="center"/>
    </xf>
    <xf numFmtId="3" fontId="0" fillId="2" borderId="56" xfId="1" applyNumberFormat="1" applyFont="1" applyFill="1" applyBorder="1">
      <alignment vertical="center"/>
    </xf>
    <xf numFmtId="3" fontId="0" fillId="2" borderId="42" xfId="1" applyNumberFormat="1" applyFont="1" applyFill="1" applyBorder="1">
      <alignment vertical="center"/>
    </xf>
    <xf numFmtId="3" fontId="0" fillId="2" borderId="64" xfId="1" applyNumberFormat="1" applyFont="1" applyFill="1" applyBorder="1">
      <alignment vertical="center"/>
    </xf>
    <xf numFmtId="3" fontId="0" fillId="2" borderId="65" xfId="1" applyNumberFormat="1" applyFont="1" applyFill="1" applyBorder="1">
      <alignment vertical="center"/>
    </xf>
    <xf numFmtId="3" fontId="0" fillId="2" borderId="52" xfId="1" applyNumberFormat="1" applyFont="1" applyFill="1" applyBorder="1">
      <alignment vertical="center"/>
    </xf>
    <xf numFmtId="3" fontId="0" fillId="2" borderId="53" xfId="1" applyNumberFormat="1" applyFont="1" applyFill="1" applyBorder="1">
      <alignment vertical="center"/>
    </xf>
    <xf numFmtId="3" fontId="0" fillId="2" borderId="55" xfId="1" applyNumberFormat="1" applyFont="1" applyFill="1" applyBorder="1">
      <alignment vertical="center"/>
    </xf>
    <xf numFmtId="3" fontId="0" fillId="2" borderId="0" xfId="1" applyNumberFormat="1" applyFont="1" applyFill="1" applyAlignment="1">
      <alignment horizontal="center" vertical="center"/>
    </xf>
    <xf numFmtId="3" fontId="0" fillId="2" borderId="83" xfId="1" applyNumberFormat="1" applyFont="1" applyFill="1" applyBorder="1">
      <alignment vertical="center"/>
    </xf>
    <xf numFmtId="3" fontId="0" fillId="2" borderId="23" xfId="1" applyNumberFormat="1" applyFont="1" applyFill="1" applyBorder="1">
      <alignment vertical="center"/>
    </xf>
    <xf numFmtId="3" fontId="0" fillId="2" borderId="25" xfId="1" applyNumberFormat="1" applyFont="1" applyFill="1" applyBorder="1">
      <alignment vertical="center"/>
    </xf>
    <xf numFmtId="3" fontId="0" fillId="2" borderId="55" xfId="1" applyNumberFormat="1" applyFont="1" applyFill="1" applyBorder="1" applyAlignment="1">
      <alignment horizontal="center" vertical="center"/>
    </xf>
    <xf numFmtId="3" fontId="0" fillId="2" borderId="0" xfId="1" applyNumberFormat="1" applyFont="1" applyFill="1" applyBorder="1">
      <alignment vertical="center"/>
    </xf>
    <xf numFmtId="3" fontId="0" fillId="2" borderId="89" xfId="1" applyNumberFormat="1" applyFont="1" applyFill="1" applyBorder="1">
      <alignment vertical="center"/>
    </xf>
    <xf numFmtId="3" fontId="0" fillId="2" borderId="84" xfId="1" applyNumberFormat="1" applyFont="1" applyFill="1" applyBorder="1">
      <alignment vertical="center"/>
    </xf>
    <xf numFmtId="176" fontId="0" fillId="2" borderId="26" xfId="1" applyNumberFormat="1" applyFont="1" applyFill="1" applyBorder="1">
      <alignment vertical="center"/>
    </xf>
    <xf numFmtId="3" fontId="0" fillId="2" borderId="21" xfId="1" applyNumberFormat="1" applyFont="1" applyFill="1" applyBorder="1">
      <alignment vertical="center"/>
    </xf>
    <xf numFmtId="3" fontId="0" fillId="2" borderId="47" xfId="1" applyNumberFormat="1" applyFont="1" applyFill="1" applyBorder="1">
      <alignment vertical="center"/>
    </xf>
    <xf numFmtId="176" fontId="0" fillId="2" borderId="52" xfId="1" applyNumberFormat="1" applyFont="1" applyFill="1" applyBorder="1">
      <alignment vertical="center"/>
    </xf>
    <xf numFmtId="3" fontId="0" fillId="2" borderId="4" xfId="1" applyNumberFormat="1" applyFont="1" applyFill="1" applyBorder="1">
      <alignment vertical="center"/>
    </xf>
    <xf numFmtId="176" fontId="0" fillId="2" borderId="56" xfId="1" applyNumberFormat="1" applyFont="1" applyFill="1" applyBorder="1">
      <alignment vertical="center"/>
    </xf>
    <xf numFmtId="176" fontId="0" fillId="2" borderId="42" xfId="1" applyNumberFormat="1" applyFont="1" applyFill="1" applyBorder="1">
      <alignment vertical="center"/>
    </xf>
    <xf numFmtId="3" fontId="0" fillId="2" borderId="49" xfId="1" applyNumberFormat="1" applyFont="1" applyFill="1" applyBorder="1">
      <alignment vertical="center"/>
    </xf>
    <xf numFmtId="3" fontId="0" fillId="2" borderId="88" xfId="1" applyNumberFormat="1" applyFont="1" applyFill="1" applyBorder="1">
      <alignment vertical="center"/>
    </xf>
    <xf numFmtId="176" fontId="0" fillId="2" borderId="16" xfId="1" applyNumberFormat="1" applyFont="1" applyFill="1" applyBorder="1">
      <alignment vertical="center"/>
    </xf>
    <xf numFmtId="3" fontId="0" fillId="2" borderId="66" xfId="1" applyNumberFormat="1" applyFont="1" applyFill="1" applyBorder="1">
      <alignment vertical="center"/>
    </xf>
    <xf numFmtId="176" fontId="0" fillId="2" borderId="15" xfId="1" applyNumberFormat="1" applyFont="1" applyFill="1" applyBorder="1">
      <alignment vertical="center"/>
    </xf>
    <xf numFmtId="3" fontId="0" fillId="2" borderId="85" xfId="1" applyNumberFormat="1" applyFont="1" applyFill="1" applyBorder="1">
      <alignment vertical="center"/>
    </xf>
    <xf numFmtId="176" fontId="0" fillId="2" borderId="55" xfId="1" applyNumberFormat="1" applyFont="1" applyFill="1" applyBorder="1">
      <alignment vertical="center"/>
    </xf>
    <xf numFmtId="3" fontId="0" fillId="2" borderId="80" xfId="1" applyNumberFormat="1" applyFont="1" applyFill="1" applyBorder="1">
      <alignment vertical="center"/>
    </xf>
    <xf numFmtId="176" fontId="0" fillId="2" borderId="53" xfId="1" applyNumberFormat="1" applyFont="1" applyFill="1" applyBorder="1">
      <alignment vertical="center"/>
    </xf>
    <xf numFmtId="3" fontId="0" fillId="2" borderId="59" xfId="1" applyNumberFormat="1" applyFont="1" applyFill="1" applyBorder="1">
      <alignment vertical="center"/>
    </xf>
    <xf numFmtId="3" fontId="0" fillId="2" borderId="39" xfId="1" applyNumberFormat="1" applyFont="1" applyFill="1" applyBorder="1">
      <alignment vertical="center"/>
    </xf>
    <xf numFmtId="3" fontId="0" fillId="2" borderId="41" xfId="1" applyNumberFormat="1" applyFont="1" applyFill="1" applyBorder="1">
      <alignment vertical="center"/>
    </xf>
    <xf numFmtId="3" fontId="0" fillId="2" borderId="37" xfId="1" applyNumberFormat="1" applyFont="1" applyFill="1" applyBorder="1">
      <alignment vertical="center"/>
    </xf>
    <xf numFmtId="3" fontId="0" fillId="2" borderId="71" xfId="1" applyNumberFormat="1" applyFont="1" applyFill="1" applyBorder="1">
      <alignment vertical="center"/>
    </xf>
    <xf numFmtId="3" fontId="0" fillId="2" borderId="61" xfId="1" applyNumberFormat="1" applyFont="1" applyFill="1" applyBorder="1">
      <alignment vertical="center"/>
    </xf>
    <xf numFmtId="3" fontId="0" fillId="2" borderId="58" xfId="1" applyNumberFormat="1" applyFont="1" applyFill="1" applyBorder="1">
      <alignment vertical="center"/>
    </xf>
    <xf numFmtId="3" fontId="0" fillId="2" borderId="28" xfId="1" applyNumberFormat="1" applyFont="1" applyFill="1" applyBorder="1">
      <alignment vertical="center"/>
    </xf>
    <xf numFmtId="3" fontId="0" fillId="2" borderId="11" xfId="1" applyNumberFormat="1" applyFont="1" applyFill="1" applyBorder="1">
      <alignment vertical="center"/>
    </xf>
    <xf numFmtId="3" fontId="0" fillId="2" borderId="57" xfId="1" applyNumberFormat="1" applyFont="1" applyFill="1" applyBorder="1">
      <alignment vertical="center"/>
    </xf>
    <xf numFmtId="3" fontId="0" fillId="2" borderId="43" xfId="1" applyNumberFormat="1" applyFont="1" applyFill="1" applyBorder="1">
      <alignment vertical="center"/>
    </xf>
    <xf numFmtId="3" fontId="0" fillId="2" borderId="74" xfId="1" applyNumberFormat="1" applyFont="1" applyFill="1" applyBorder="1">
      <alignment vertical="center"/>
    </xf>
    <xf numFmtId="3" fontId="0" fillId="2" borderId="3" xfId="1" applyNumberFormat="1" applyFont="1" applyFill="1" applyBorder="1">
      <alignment vertical="center"/>
    </xf>
    <xf numFmtId="3" fontId="0" fillId="2" borderId="7" xfId="1" applyNumberFormat="1" applyFont="1" applyFill="1" applyBorder="1">
      <alignment vertical="center"/>
    </xf>
    <xf numFmtId="3" fontId="0" fillId="2" borderId="92" xfId="1" applyNumberFormat="1" applyFont="1" applyFill="1" applyBorder="1">
      <alignment vertical="center"/>
    </xf>
    <xf numFmtId="3" fontId="0" fillId="2" borderId="8" xfId="1" applyNumberFormat="1" applyFont="1" applyFill="1" applyBorder="1">
      <alignment vertical="center"/>
    </xf>
    <xf numFmtId="176" fontId="0" fillId="2" borderId="27" xfId="1" applyNumberFormat="1" applyFont="1" applyFill="1" applyBorder="1">
      <alignment vertical="center"/>
    </xf>
    <xf numFmtId="3" fontId="0" fillId="2" borderId="69" xfId="1" applyNumberFormat="1" applyFont="1" applyFill="1" applyBorder="1">
      <alignment vertical="center"/>
    </xf>
    <xf numFmtId="3" fontId="0" fillId="2" borderId="76" xfId="1" applyNumberFormat="1" applyFont="1" applyFill="1" applyBorder="1">
      <alignment vertical="center"/>
    </xf>
    <xf numFmtId="3" fontId="0" fillId="2" borderId="18" xfId="1" applyNumberFormat="1" applyFont="1" applyFill="1" applyBorder="1">
      <alignment vertical="center"/>
    </xf>
    <xf numFmtId="3" fontId="0" fillId="2" borderId="98" xfId="1" applyNumberFormat="1" applyFont="1" applyFill="1" applyBorder="1">
      <alignment vertical="center"/>
    </xf>
    <xf numFmtId="3" fontId="0" fillId="2" borderId="17" xfId="1" applyNumberFormat="1" applyFont="1" applyFill="1" applyBorder="1">
      <alignment vertical="center"/>
    </xf>
    <xf numFmtId="3" fontId="0" fillId="2" borderId="19" xfId="1" applyNumberFormat="1" applyFont="1" applyFill="1" applyBorder="1">
      <alignment vertical="center"/>
    </xf>
    <xf numFmtId="3" fontId="0" fillId="2" borderId="45" xfId="1" applyNumberFormat="1" applyFont="1" applyFill="1" applyBorder="1">
      <alignment vertical="center"/>
    </xf>
    <xf numFmtId="3" fontId="0" fillId="2" borderId="44" xfId="1" applyNumberFormat="1" applyFont="1" applyFill="1" applyBorder="1">
      <alignment vertical="center"/>
    </xf>
    <xf numFmtId="3" fontId="0" fillId="2" borderId="40" xfId="1" applyNumberFormat="1" applyFont="1" applyFill="1" applyBorder="1">
      <alignment vertical="center"/>
    </xf>
    <xf numFmtId="3" fontId="6" fillId="2" borderId="0" xfId="1" applyNumberFormat="1" applyFont="1" applyFill="1">
      <alignment vertical="center"/>
    </xf>
    <xf numFmtId="3" fontId="0" fillId="2" borderId="1" xfId="1" applyNumberFormat="1" applyFont="1" applyFill="1" applyBorder="1">
      <alignment vertical="center"/>
    </xf>
    <xf numFmtId="3" fontId="0" fillId="2" borderId="50" xfId="1" applyNumberFormat="1" applyFont="1" applyFill="1" applyBorder="1">
      <alignment vertical="center"/>
    </xf>
    <xf numFmtId="3" fontId="0" fillId="2" borderId="78" xfId="1" applyNumberFormat="1" applyFont="1" applyFill="1" applyBorder="1">
      <alignment vertical="center"/>
    </xf>
    <xf numFmtId="3" fontId="0" fillId="2" borderId="77" xfId="1" applyNumberFormat="1" applyFont="1" applyFill="1" applyBorder="1">
      <alignment vertical="center"/>
    </xf>
    <xf numFmtId="3" fontId="0" fillId="2" borderId="14" xfId="1" applyNumberFormat="1" applyFont="1" applyFill="1" applyBorder="1" applyAlignment="1">
      <alignment horizontal="center" vertical="center"/>
    </xf>
    <xf numFmtId="3" fontId="0" fillId="2" borderId="11" xfId="1" applyNumberFormat="1" applyFont="1" applyFill="1" applyBorder="1" applyAlignment="1">
      <alignment horizontal="left" vertical="center"/>
    </xf>
    <xf numFmtId="3" fontId="0" fillId="2" borderId="87" xfId="1" applyNumberFormat="1" applyFont="1" applyFill="1" applyBorder="1">
      <alignment vertical="center"/>
    </xf>
    <xf numFmtId="3" fontId="0" fillId="2" borderId="14" xfId="1" applyNumberFormat="1" applyFont="1" applyFill="1" applyBorder="1">
      <alignment vertical="center"/>
    </xf>
    <xf numFmtId="3" fontId="0" fillId="2" borderId="90" xfId="1" applyNumberFormat="1" applyFont="1" applyFill="1" applyBorder="1">
      <alignment vertical="center"/>
    </xf>
    <xf numFmtId="3" fontId="0" fillId="2" borderId="54" xfId="1" applyNumberFormat="1" applyFont="1" applyFill="1" applyBorder="1" applyAlignment="1">
      <alignment horizontal="center" vertical="center"/>
    </xf>
    <xf numFmtId="3" fontId="0" fillId="2" borderId="36" xfId="1" applyNumberFormat="1" applyFont="1" applyFill="1" applyBorder="1" applyAlignment="1">
      <alignment horizontal="center" vertical="center"/>
    </xf>
    <xf numFmtId="3" fontId="0" fillId="2" borderId="97" xfId="1" applyNumberFormat="1" applyFont="1" applyFill="1" applyBorder="1">
      <alignment vertical="center"/>
    </xf>
    <xf numFmtId="3" fontId="0" fillId="2" borderId="75" xfId="1" applyNumberFormat="1" applyFont="1" applyFill="1" applyBorder="1" applyAlignment="1">
      <alignment horizontal="center" vertical="center"/>
    </xf>
    <xf numFmtId="3" fontId="0" fillId="2" borderId="6" xfId="1" applyNumberFormat="1" applyFont="1" applyFill="1" applyBorder="1" applyAlignment="1">
      <alignment horizontal="center" vertical="center"/>
    </xf>
    <xf numFmtId="3" fontId="3" fillId="2" borderId="0" xfId="1" applyNumberFormat="1" applyFont="1" applyFill="1">
      <alignment vertical="center"/>
    </xf>
    <xf numFmtId="3" fontId="10" fillId="2" borderId="0" xfId="1" applyNumberFormat="1" applyFont="1" applyFill="1" applyAlignment="1">
      <alignment horizontal="right" vertical="center"/>
    </xf>
    <xf numFmtId="3" fontId="8" fillId="2" borderId="0" xfId="1" applyNumberFormat="1" applyFont="1" applyFill="1">
      <alignment vertical="center"/>
    </xf>
    <xf numFmtId="3" fontId="3" fillId="2" borderId="37" xfId="1" applyNumberFormat="1" applyFont="1" applyFill="1" applyBorder="1">
      <alignment vertical="center"/>
    </xf>
    <xf numFmtId="176" fontId="0" fillId="2" borderId="25" xfId="1" applyNumberFormat="1" applyFont="1" applyFill="1" applyBorder="1">
      <alignment vertical="center"/>
    </xf>
    <xf numFmtId="178" fontId="0" fillId="2" borderId="101" xfId="0" applyNumberFormat="1" applyFill="1" applyBorder="1">
      <alignment vertical="center"/>
    </xf>
    <xf numFmtId="3" fontId="8" fillId="2" borderId="70" xfId="1" applyNumberFormat="1" applyFont="1" applyFill="1" applyBorder="1">
      <alignment vertical="center"/>
    </xf>
    <xf numFmtId="3" fontId="8" fillId="2" borderId="2" xfId="1" applyNumberFormat="1" applyFont="1" applyFill="1" applyBorder="1">
      <alignment vertical="center"/>
    </xf>
    <xf numFmtId="178" fontId="8" fillId="2" borderId="101" xfId="0" applyNumberFormat="1" applyFont="1" applyFill="1" applyBorder="1">
      <alignment vertical="center"/>
    </xf>
    <xf numFmtId="3" fontId="0" fillId="2" borderId="70" xfId="1" applyNumberFormat="1" applyFont="1" applyFill="1" applyBorder="1">
      <alignment vertical="center"/>
    </xf>
    <xf numFmtId="3" fontId="8" fillId="2" borderId="92" xfId="1" applyNumberFormat="1" applyFont="1" applyFill="1" applyBorder="1">
      <alignment vertical="center"/>
    </xf>
    <xf numFmtId="178" fontId="0" fillId="2" borderId="21" xfId="0" applyNumberFormat="1" applyFill="1" applyBorder="1">
      <alignment vertical="center"/>
    </xf>
    <xf numFmtId="178" fontId="0" fillId="2" borderId="26" xfId="0" applyNumberFormat="1" applyFill="1" applyBorder="1">
      <alignment vertical="center"/>
    </xf>
    <xf numFmtId="178" fontId="0" fillId="2" borderId="22" xfId="0" applyNumberFormat="1" applyFill="1" applyBorder="1">
      <alignment vertical="center"/>
    </xf>
    <xf numFmtId="178" fontId="8" fillId="2" borderId="21" xfId="0" applyNumberFormat="1" applyFont="1" applyFill="1" applyBorder="1">
      <alignment vertical="center"/>
    </xf>
    <xf numFmtId="178" fontId="0" fillId="2" borderId="92" xfId="0" applyNumberFormat="1" applyFill="1" applyBorder="1">
      <alignment vertical="center"/>
    </xf>
    <xf numFmtId="178" fontId="8" fillId="2" borderId="92" xfId="0" applyNumberFormat="1" applyFont="1" applyFill="1" applyBorder="1">
      <alignment vertical="center"/>
    </xf>
    <xf numFmtId="177" fontId="0" fillId="2" borderId="86" xfId="1" applyNumberFormat="1" applyFont="1" applyFill="1" applyBorder="1">
      <alignment vertical="center"/>
    </xf>
    <xf numFmtId="176" fontId="8" fillId="2" borderId="62" xfId="1" applyNumberFormat="1" applyFont="1" applyFill="1" applyBorder="1">
      <alignment vertical="center"/>
    </xf>
    <xf numFmtId="178" fontId="0" fillId="2" borderId="12" xfId="0" applyNumberFormat="1" applyFill="1" applyBorder="1">
      <alignment vertical="center"/>
    </xf>
    <xf numFmtId="177" fontId="8" fillId="2" borderId="86" xfId="1" applyNumberFormat="1" applyFont="1" applyFill="1" applyBorder="1">
      <alignment vertical="center"/>
    </xf>
    <xf numFmtId="176" fontId="0" fillId="2" borderId="62" xfId="1" applyNumberFormat="1" applyFont="1" applyFill="1" applyBorder="1">
      <alignment vertical="center"/>
    </xf>
    <xf numFmtId="177" fontId="0" fillId="2" borderId="48" xfId="1" applyNumberFormat="1" applyFont="1" applyFill="1" applyBorder="1">
      <alignment vertical="center"/>
    </xf>
    <xf numFmtId="177" fontId="8" fillId="2" borderId="48" xfId="1" applyNumberFormat="1" applyFont="1" applyFill="1" applyBorder="1">
      <alignment vertical="center"/>
    </xf>
    <xf numFmtId="178" fontId="0" fillId="2" borderId="57" xfId="0" applyNumberFormat="1" applyFill="1" applyBorder="1">
      <alignment vertical="center"/>
    </xf>
    <xf numFmtId="3" fontId="8" fillId="2" borderId="56" xfId="1" applyNumberFormat="1" applyFont="1" applyFill="1" applyBorder="1">
      <alignment vertical="center"/>
    </xf>
    <xf numFmtId="178" fontId="0" fillId="2" borderId="60" xfId="0" applyNumberFormat="1" applyFill="1" applyBorder="1">
      <alignment vertical="center"/>
    </xf>
    <xf numFmtId="178" fontId="8" fillId="2" borderId="57" xfId="0" applyNumberFormat="1" applyFont="1" applyFill="1" applyBorder="1">
      <alignment vertical="center"/>
    </xf>
    <xf numFmtId="176" fontId="0" fillId="2" borderId="65" xfId="1" applyNumberFormat="1" applyFont="1" applyFill="1" applyBorder="1">
      <alignment vertical="center"/>
    </xf>
    <xf numFmtId="178" fontId="0" fillId="2" borderId="43" xfId="0" applyNumberFormat="1" applyFill="1" applyBorder="1">
      <alignment vertical="center"/>
    </xf>
    <xf numFmtId="178" fontId="0" fillId="2" borderId="42" xfId="0" applyNumberFormat="1" applyFill="1" applyBorder="1">
      <alignment vertical="center"/>
    </xf>
    <xf numFmtId="178" fontId="0" fillId="2" borderId="66" xfId="0" applyNumberFormat="1" applyFill="1" applyBorder="1">
      <alignment vertical="center"/>
    </xf>
    <xf numFmtId="178" fontId="8" fillId="2" borderId="43" xfId="0" applyNumberFormat="1" applyFont="1" applyFill="1" applyBorder="1">
      <alignment vertical="center"/>
    </xf>
    <xf numFmtId="3" fontId="8" fillId="2" borderId="3" xfId="1" applyNumberFormat="1" applyFont="1" applyFill="1" applyBorder="1">
      <alignment vertical="center"/>
    </xf>
    <xf numFmtId="177" fontId="0" fillId="2" borderId="7" xfId="1" applyNumberFormat="1" applyFont="1" applyFill="1" applyBorder="1">
      <alignment vertical="center"/>
    </xf>
    <xf numFmtId="177" fontId="8" fillId="2" borderId="7" xfId="1" applyNumberFormat="1" applyFont="1" applyFill="1" applyBorder="1">
      <alignment vertical="center"/>
    </xf>
    <xf numFmtId="178" fontId="0" fillId="2" borderId="101" xfId="0" applyNumberFormat="1" applyFill="1" applyBorder="1" applyAlignment="1">
      <alignment vertical="center" wrapText="1"/>
    </xf>
    <xf numFmtId="178" fontId="0" fillId="2" borderId="25" xfId="0" applyNumberFormat="1" applyFill="1" applyBorder="1" applyAlignment="1">
      <alignment vertical="center" wrapText="1"/>
    </xf>
    <xf numFmtId="178" fontId="0" fillId="2" borderId="18" xfId="0" applyNumberFormat="1" applyFill="1" applyBorder="1" applyAlignment="1">
      <alignment vertical="center" wrapText="1"/>
    </xf>
    <xf numFmtId="178" fontId="8" fillId="2" borderId="101" xfId="0" applyNumberFormat="1" applyFont="1" applyFill="1" applyBorder="1" applyAlignment="1">
      <alignment vertical="center" wrapText="1"/>
    </xf>
    <xf numFmtId="176" fontId="0" fillId="2" borderId="26" xfId="1" applyNumberFormat="1" applyFont="1" applyFill="1" applyBorder="1" applyAlignment="1">
      <alignment vertical="center" wrapText="1"/>
    </xf>
    <xf numFmtId="178" fontId="3" fillId="2" borderId="21" xfId="2" quotePrefix="1" applyNumberFormat="1" applyFont="1" applyFill="1" applyBorder="1">
      <alignment vertical="center"/>
    </xf>
    <xf numFmtId="178" fontId="3" fillId="2" borderId="26" xfId="2" quotePrefix="1" applyNumberFormat="1" applyFont="1" applyFill="1" applyBorder="1">
      <alignment vertical="center"/>
    </xf>
    <xf numFmtId="178" fontId="8" fillId="2" borderId="21" xfId="2" quotePrefix="1" applyNumberFormat="1" applyFont="1" applyFill="1" applyBorder="1">
      <alignment vertical="center"/>
    </xf>
    <xf numFmtId="178" fontId="0" fillId="2" borderId="21" xfId="0" applyNumberFormat="1" applyFill="1" applyBorder="1" applyAlignment="1">
      <alignment vertical="center" wrapText="1"/>
    </xf>
    <xf numFmtId="178" fontId="0" fillId="2" borderId="26" xfId="0" applyNumberFormat="1" applyFill="1" applyBorder="1" applyAlignment="1">
      <alignment vertical="center" wrapText="1"/>
    </xf>
    <xf numFmtId="178" fontId="8" fillId="2" borderId="21" xfId="0" applyNumberFormat="1" applyFont="1" applyFill="1" applyBorder="1" applyAlignment="1">
      <alignment vertical="center" wrapText="1"/>
    </xf>
    <xf numFmtId="177" fontId="0" fillId="2" borderId="21" xfId="1" applyNumberFormat="1" applyFont="1" applyFill="1" applyBorder="1">
      <alignment vertical="center"/>
    </xf>
    <xf numFmtId="177" fontId="8" fillId="2" borderId="21" xfId="1" applyNumberFormat="1" applyFont="1" applyFill="1" applyBorder="1">
      <alignment vertical="center"/>
    </xf>
    <xf numFmtId="3" fontId="0" fillId="2" borderId="111" xfId="1" applyNumberFormat="1" applyFont="1" applyFill="1" applyBorder="1">
      <alignment vertical="center"/>
    </xf>
    <xf numFmtId="3" fontId="0" fillId="2" borderId="112" xfId="1" applyNumberFormat="1" applyFont="1" applyFill="1" applyBorder="1">
      <alignment vertical="center"/>
    </xf>
    <xf numFmtId="176" fontId="0" fillId="2" borderId="67" xfId="1" applyNumberFormat="1" applyFont="1" applyFill="1" applyBorder="1">
      <alignment vertical="center"/>
    </xf>
    <xf numFmtId="179" fontId="0" fillId="2" borderId="21" xfId="1" applyNumberFormat="1" applyFont="1" applyFill="1" applyBorder="1">
      <alignment vertical="center"/>
    </xf>
    <xf numFmtId="179" fontId="8" fillId="2" borderId="21" xfId="1" applyNumberFormat="1" applyFont="1" applyFill="1" applyBorder="1">
      <alignment vertical="center"/>
    </xf>
    <xf numFmtId="179" fontId="0" fillId="2" borderId="43" xfId="0" applyNumberFormat="1" applyFill="1" applyBorder="1">
      <alignment vertical="center"/>
    </xf>
    <xf numFmtId="179" fontId="8" fillId="2" borderId="43" xfId="0" applyNumberFormat="1" applyFont="1" applyFill="1" applyBorder="1">
      <alignment vertical="center"/>
    </xf>
    <xf numFmtId="3" fontId="0" fillId="2" borderId="36" xfId="1" applyNumberFormat="1" applyFont="1" applyFill="1" applyBorder="1">
      <alignment vertical="center"/>
    </xf>
    <xf numFmtId="3" fontId="0" fillId="2" borderId="110" xfId="1" applyNumberFormat="1" applyFont="1" applyFill="1" applyBorder="1">
      <alignment vertical="center"/>
    </xf>
    <xf numFmtId="179" fontId="0" fillId="2" borderId="7" xfId="1" applyNumberFormat="1" applyFont="1" applyFill="1" applyBorder="1">
      <alignment vertical="center"/>
    </xf>
    <xf numFmtId="179" fontId="8" fillId="2" borderId="7" xfId="1" applyNumberFormat="1" applyFont="1" applyFill="1" applyBorder="1">
      <alignment vertical="center"/>
    </xf>
    <xf numFmtId="179" fontId="0" fillId="2" borderId="17" xfId="1" applyNumberFormat="1" applyFont="1" applyFill="1" applyBorder="1">
      <alignment vertical="center"/>
    </xf>
    <xf numFmtId="179" fontId="8" fillId="2" borderId="17" xfId="1" applyNumberFormat="1" applyFont="1" applyFill="1" applyBorder="1">
      <alignment vertical="center"/>
    </xf>
    <xf numFmtId="179" fontId="0" fillId="2" borderId="21" xfId="0" applyNumberFormat="1" applyFill="1" applyBorder="1">
      <alignment vertical="center"/>
    </xf>
    <xf numFmtId="3" fontId="0" fillId="2" borderId="26" xfId="1" applyNumberFormat="1" applyFont="1" applyFill="1" applyBorder="1" applyAlignment="1">
      <alignment horizontal="left" vertical="center"/>
    </xf>
    <xf numFmtId="179" fontId="8" fillId="2" borderId="21" xfId="0" applyNumberFormat="1" applyFont="1" applyFill="1" applyBorder="1">
      <alignment vertical="center"/>
    </xf>
    <xf numFmtId="179" fontId="0" fillId="2" borderId="11" xfId="1" applyNumberFormat="1" applyFont="1" applyFill="1" applyBorder="1">
      <alignment vertical="center"/>
    </xf>
    <xf numFmtId="179" fontId="8" fillId="2" borderId="11" xfId="1" applyNumberFormat="1" applyFont="1" applyFill="1" applyBorder="1">
      <alignment vertical="center"/>
    </xf>
    <xf numFmtId="3" fontId="0" fillId="2" borderId="113" xfId="1" applyNumberFormat="1" applyFont="1" applyFill="1" applyBorder="1">
      <alignment vertical="center"/>
    </xf>
    <xf numFmtId="3" fontId="0" fillId="2" borderId="105" xfId="1" applyNumberFormat="1" applyFont="1" applyFill="1" applyBorder="1">
      <alignment vertical="center"/>
    </xf>
    <xf numFmtId="3" fontId="0" fillId="2" borderId="107" xfId="1" applyNumberFormat="1" applyFont="1" applyFill="1" applyBorder="1">
      <alignment vertical="center"/>
    </xf>
    <xf numFmtId="176" fontId="0" fillId="2" borderId="64" xfId="1" applyNumberFormat="1" applyFont="1" applyFill="1" applyBorder="1">
      <alignment vertical="center"/>
    </xf>
    <xf numFmtId="179" fontId="0" fillId="2" borderId="48" xfId="1" applyNumberFormat="1" applyFont="1" applyFill="1" applyBorder="1">
      <alignment vertical="center"/>
    </xf>
    <xf numFmtId="179" fontId="8" fillId="2" borderId="48" xfId="1" applyNumberFormat="1" applyFont="1" applyFill="1" applyBorder="1">
      <alignment vertical="center"/>
    </xf>
    <xf numFmtId="179" fontId="0" fillId="2" borderId="28" xfId="1" applyNumberFormat="1" applyFont="1" applyFill="1" applyBorder="1">
      <alignment vertical="center"/>
    </xf>
    <xf numFmtId="178" fontId="0" fillId="2" borderId="29" xfId="0" applyNumberFormat="1" applyFill="1" applyBorder="1">
      <alignment vertical="center"/>
    </xf>
    <xf numFmtId="179" fontId="8" fillId="2" borderId="28" xfId="1" applyNumberFormat="1" applyFont="1" applyFill="1" applyBorder="1">
      <alignment vertical="center"/>
    </xf>
    <xf numFmtId="179" fontId="0" fillId="2" borderId="114" xfId="1" applyNumberFormat="1" applyFont="1" applyFill="1" applyBorder="1">
      <alignment vertical="center"/>
    </xf>
    <xf numFmtId="3" fontId="0" fillId="2" borderId="67" xfId="1" applyNumberFormat="1" applyFont="1" applyFill="1" applyBorder="1">
      <alignment vertical="center"/>
    </xf>
    <xf numFmtId="3" fontId="0" fillId="2" borderId="115" xfId="1" applyNumberFormat="1" applyFont="1" applyFill="1" applyBorder="1">
      <alignment vertical="center"/>
    </xf>
    <xf numFmtId="179" fontId="8" fillId="2" borderId="114" xfId="1" applyNumberFormat="1" applyFont="1" applyFill="1" applyBorder="1">
      <alignment vertical="center"/>
    </xf>
    <xf numFmtId="178" fontId="0" fillId="2" borderId="67" xfId="0" applyNumberFormat="1" applyFill="1" applyBorder="1">
      <alignment vertical="center"/>
    </xf>
    <xf numFmtId="3" fontId="0" fillId="2" borderId="116" xfId="1" applyNumberFormat="1" applyFont="1" applyFill="1" applyBorder="1">
      <alignment vertical="center"/>
    </xf>
    <xf numFmtId="179" fontId="0" fillId="2" borderId="108" xfId="1" applyNumberFormat="1" applyFont="1" applyFill="1" applyBorder="1">
      <alignment vertical="center"/>
    </xf>
    <xf numFmtId="179" fontId="0" fillId="2" borderId="91" xfId="1" applyNumberFormat="1" applyFont="1" applyFill="1" applyBorder="1">
      <alignment vertical="center"/>
    </xf>
    <xf numFmtId="178" fontId="0" fillId="2" borderId="53" xfId="0" applyNumberFormat="1" applyFill="1" applyBorder="1">
      <alignment vertical="center"/>
    </xf>
    <xf numFmtId="178" fontId="0" fillId="2" borderId="5" xfId="0" applyNumberFormat="1" applyFill="1" applyBorder="1">
      <alignment vertical="center"/>
    </xf>
    <xf numFmtId="179" fontId="8" fillId="2" borderId="91" xfId="1" applyNumberFormat="1" applyFont="1" applyFill="1" applyBorder="1">
      <alignment vertical="center"/>
    </xf>
    <xf numFmtId="179" fontId="0" fillId="2" borderId="100" xfId="0" applyNumberFormat="1" applyFill="1" applyBorder="1">
      <alignment vertical="center"/>
    </xf>
    <xf numFmtId="179" fontId="8" fillId="2" borderId="100" xfId="0" applyNumberFormat="1" applyFont="1" applyFill="1" applyBorder="1">
      <alignment vertical="center"/>
    </xf>
    <xf numFmtId="179" fontId="0" fillId="2" borderId="3" xfId="1" applyNumberFormat="1" applyFont="1" applyFill="1" applyBorder="1">
      <alignment vertical="center"/>
    </xf>
    <xf numFmtId="179" fontId="8" fillId="2" borderId="3" xfId="1" applyNumberFormat="1" applyFont="1" applyFill="1" applyBorder="1">
      <alignment vertical="center"/>
    </xf>
    <xf numFmtId="179" fontId="0" fillId="2" borderId="0" xfId="1" applyNumberFormat="1" applyFont="1" applyFill="1" applyBorder="1">
      <alignment vertical="center"/>
    </xf>
    <xf numFmtId="179" fontId="8" fillId="2" borderId="0" xfId="1" applyNumberFormat="1" applyFont="1" applyFill="1" applyBorder="1">
      <alignment vertical="center"/>
    </xf>
    <xf numFmtId="3" fontId="3" fillId="2" borderId="0" xfId="1" applyNumberFormat="1" applyFont="1" applyFill="1" applyAlignment="1">
      <alignment horizontal="center" vertical="center"/>
    </xf>
    <xf numFmtId="3" fontId="6" fillId="0" borderId="0" xfId="1" applyNumberFormat="1" applyFont="1" applyFill="1">
      <alignment vertical="center"/>
    </xf>
    <xf numFmtId="3" fontId="0" fillId="0" borderId="0" xfId="1" applyNumberFormat="1" applyFont="1" applyFill="1" applyAlignment="1">
      <alignment horizontal="right" vertical="center"/>
    </xf>
    <xf numFmtId="3" fontId="0" fillId="0" borderId="1" xfId="1" applyNumberFormat="1" applyFont="1" applyFill="1" applyBorder="1">
      <alignment vertical="center"/>
    </xf>
    <xf numFmtId="3" fontId="5" fillId="0" borderId="106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3" fontId="0" fillId="0" borderId="4" xfId="1" applyNumberFormat="1" applyFont="1" applyFill="1" applyBorder="1">
      <alignment vertical="center"/>
    </xf>
    <xf numFmtId="3" fontId="0" fillId="0" borderId="36" xfId="1" applyNumberFormat="1" applyFont="1" applyFill="1" applyBorder="1" applyAlignment="1">
      <alignment horizontal="center" vertical="center"/>
    </xf>
    <xf numFmtId="3" fontId="0" fillId="0" borderId="6" xfId="1" applyNumberFormat="1" applyFont="1" applyFill="1" applyBorder="1" applyAlignment="1">
      <alignment horizontal="center" vertical="center"/>
    </xf>
    <xf numFmtId="3" fontId="0" fillId="0" borderId="19" xfId="1" applyNumberFormat="1" applyFont="1" applyFill="1" applyBorder="1">
      <alignment vertical="center"/>
    </xf>
    <xf numFmtId="3" fontId="0" fillId="0" borderId="25" xfId="1" applyNumberFormat="1" applyFont="1" applyFill="1" applyBorder="1">
      <alignment vertical="center"/>
    </xf>
    <xf numFmtId="3" fontId="0" fillId="0" borderId="3" xfId="1" applyNumberFormat="1" applyFont="1" applyFill="1" applyBorder="1">
      <alignment vertical="center"/>
    </xf>
    <xf numFmtId="3" fontId="0" fillId="0" borderId="23" xfId="1" applyNumberFormat="1" applyFont="1" applyFill="1" applyBorder="1">
      <alignment vertical="center"/>
    </xf>
    <xf numFmtId="3" fontId="0" fillId="0" borderId="26" xfId="1" applyNumberFormat="1" applyFont="1" applyFill="1" applyBorder="1">
      <alignment vertical="center"/>
    </xf>
    <xf numFmtId="3" fontId="0" fillId="0" borderId="11" xfId="1" applyNumberFormat="1" applyFont="1" applyFill="1" applyBorder="1">
      <alignment vertical="center"/>
    </xf>
    <xf numFmtId="3" fontId="0" fillId="0" borderId="15" xfId="1" applyNumberFormat="1" applyFont="1" applyFill="1" applyBorder="1">
      <alignment vertical="center"/>
    </xf>
    <xf numFmtId="3" fontId="0" fillId="0" borderId="27" xfId="1" applyNumberFormat="1" applyFont="1" applyFill="1" applyBorder="1">
      <alignment vertical="center"/>
    </xf>
    <xf numFmtId="3" fontId="0" fillId="0" borderId="9" xfId="1" applyNumberFormat="1" applyFont="1" applyFill="1" applyBorder="1">
      <alignment vertical="center"/>
    </xf>
    <xf numFmtId="3" fontId="0" fillId="0" borderId="65" xfId="1" applyNumberFormat="1" applyFont="1" applyFill="1" applyBorder="1">
      <alignment vertical="center"/>
    </xf>
    <xf numFmtId="3" fontId="0" fillId="2" borderId="123" xfId="1" applyNumberFormat="1" applyFont="1" applyFill="1" applyBorder="1">
      <alignment vertical="center"/>
    </xf>
    <xf numFmtId="3" fontId="0" fillId="0" borderId="16" xfId="1" applyNumberFormat="1" applyFont="1" applyFill="1" applyBorder="1">
      <alignment vertical="center"/>
    </xf>
    <xf numFmtId="3" fontId="8" fillId="0" borderId="0" xfId="1" applyNumberFormat="1" applyFont="1" applyFill="1">
      <alignment vertical="center"/>
    </xf>
    <xf numFmtId="3" fontId="0" fillId="0" borderId="0" xfId="1" applyNumberFormat="1" applyFont="1" applyFill="1" applyAlignment="1">
      <alignment horizontal="center" vertical="center"/>
    </xf>
    <xf numFmtId="3" fontId="0" fillId="0" borderId="78" xfId="1" applyNumberFormat="1" applyFont="1" applyFill="1" applyBorder="1">
      <alignment vertical="center"/>
    </xf>
    <xf numFmtId="3" fontId="0" fillId="0" borderId="99" xfId="1" applyNumberFormat="1" applyFont="1" applyFill="1" applyBorder="1" applyAlignment="1">
      <alignment horizontal="center" vertical="center"/>
    </xf>
    <xf numFmtId="3" fontId="0" fillId="0" borderId="89" xfId="1" applyNumberFormat="1" applyFont="1" applyFill="1" applyBorder="1">
      <alignment vertical="center"/>
    </xf>
    <xf numFmtId="3" fontId="0" fillId="0" borderId="80" xfId="1" applyNumberFormat="1" applyFont="1" applyFill="1" applyBorder="1">
      <alignment vertical="center"/>
    </xf>
    <xf numFmtId="3" fontId="0" fillId="0" borderId="84" xfId="1" applyNumberFormat="1" applyFont="1" applyFill="1" applyBorder="1">
      <alignment vertical="center"/>
    </xf>
    <xf numFmtId="3" fontId="0" fillId="0" borderId="112" xfId="1" applyNumberFormat="1" applyFont="1" applyFill="1" applyBorder="1">
      <alignment vertical="center"/>
    </xf>
    <xf numFmtId="3" fontId="0" fillId="2" borderId="125" xfId="1" applyNumberFormat="1" applyFont="1" applyFill="1" applyBorder="1">
      <alignment vertical="center"/>
    </xf>
    <xf numFmtId="3" fontId="0" fillId="0" borderId="67" xfId="1" applyNumberFormat="1" applyFont="1" applyFill="1" applyBorder="1">
      <alignment vertical="center"/>
    </xf>
    <xf numFmtId="3" fontId="0" fillId="2" borderId="127" xfId="1" applyNumberFormat="1" applyFont="1" applyFill="1" applyBorder="1">
      <alignment vertical="center"/>
    </xf>
    <xf numFmtId="3" fontId="0" fillId="0" borderId="82" xfId="1" applyNumberFormat="1" applyFont="1" applyFill="1" applyBorder="1">
      <alignment vertical="center"/>
    </xf>
    <xf numFmtId="3" fontId="0" fillId="2" borderId="128" xfId="1" applyNumberFormat="1" applyFont="1" applyFill="1" applyBorder="1">
      <alignment vertical="center"/>
    </xf>
    <xf numFmtId="3" fontId="0" fillId="2" borderId="124" xfId="1" applyNumberFormat="1" applyFont="1" applyFill="1" applyBorder="1">
      <alignment vertical="center"/>
    </xf>
    <xf numFmtId="3" fontId="0" fillId="0" borderId="98" xfId="1" applyNumberFormat="1" applyFont="1" applyFill="1" applyBorder="1">
      <alignment vertical="center"/>
    </xf>
    <xf numFmtId="3" fontId="0" fillId="0" borderId="128" xfId="1" applyNumberFormat="1" applyFont="1" applyFill="1" applyBorder="1">
      <alignment vertical="center"/>
    </xf>
    <xf numFmtId="3" fontId="0" fillId="0" borderId="52" xfId="1" applyNumberFormat="1" applyFont="1" applyFill="1" applyBorder="1">
      <alignment vertical="center"/>
    </xf>
    <xf numFmtId="3" fontId="0" fillId="2" borderId="117" xfId="1" applyNumberFormat="1" applyFont="1" applyFill="1" applyBorder="1">
      <alignment vertical="center"/>
    </xf>
    <xf numFmtId="3" fontId="0" fillId="2" borderId="118" xfId="1" applyNumberFormat="1" applyFont="1" applyFill="1" applyBorder="1">
      <alignment vertical="center"/>
    </xf>
    <xf numFmtId="3" fontId="0" fillId="2" borderId="126" xfId="1" applyNumberFormat="1" applyFont="1" applyFill="1" applyBorder="1">
      <alignment vertical="center"/>
    </xf>
    <xf numFmtId="3" fontId="0" fillId="2" borderId="119" xfId="1" applyNumberFormat="1" applyFont="1" applyFill="1" applyBorder="1">
      <alignment vertical="center"/>
    </xf>
    <xf numFmtId="3" fontId="0" fillId="2" borderId="120" xfId="1" applyNumberFormat="1" applyFont="1" applyFill="1" applyBorder="1">
      <alignment vertical="center"/>
    </xf>
    <xf numFmtId="3" fontId="0" fillId="2" borderId="121" xfId="1" applyNumberFormat="1" applyFont="1" applyFill="1" applyBorder="1">
      <alignment vertical="center"/>
    </xf>
    <xf numFmtId="3" fontId="0" fillId="2" borderId="122" xfId="1" applyNumberFormat="1" applyFont="1" applyFill="1" applyBorder="1">
      <alignment vertical="center"/>
    </xf>
    <xf numFmtId="3" fontId="12" fillId="2" borderId="0" xfId="1" applyNumberFormat="1" applyFont="1" applyFill="1" applyAlignment="1">
      <alignment horizontal="right" vertical="center"/>
    </xf>
    <xf numFmtId="3" fontId="0" fillId="2" borderId="129" xfId="1" applyNumberFormat="1" applyFont="1" applyFill="1" applyBorder="1" applyAlignment="1">
      <alignment horizontal="center" vertical="center"/>
    </xf>
    <xf numFmtId="3" fontId="0" fillId="2" borderId="27" xfId="1" applyNumberFormat="1" applyFont="1" applyFill="1" applyBorder="1" applyAlignment="1">
      <alignment horizontal="left" vertical="center"/>
    </xf>
    <xf numFmtId="3" fontId="0" fillId="2" borderId="87" xfId="1" applyNumberFormat="1" applyFont="1" applyFill="1" applyBorder="1" applyAlignment="1">
      <alignment horizontal="center" vertical="center"/>
    </xf>
    <xf numFmtId="3" fontId="0" fillId="2" borderId="90" xfId="1" applyNumberFormat="1" applyFont="1" applyFill="1" applyBorder="1" applyAlignment="1">
      <alignment horizontal="center" vertical="center"/>
    </xf>
    <xf numFmtId="176" fontId="0" fillId="2" borderId="22" xfId="1" applyNumberFormat="1" applyFont="1" applyFill="1" applyBorder="1">
      <alignment vertical="center"/>
    </xf>
    <xf numFmtId="3" fontId="0" fillId="0" borderId="94" xfId="1" applyNumberFormat="1" applyFont="1" applyFill="1" applyBorder="1" applyAlignment="1">
      <alignment horizontal="center" vertical="center"/>
    </xf>
    <xf numFmtId="180" fontId="0" fillId="2" borderId="38" xfId="1" applyNumberFormat="1" applyFont="1" applyFill="1" applyBorder="1">
      <alignment vertical="center"/>
    </xf>
    <xf numFmtId="179" fontId="8" fillId="2" borderId="66" xfId="1" applyNumberFormat="1" applyFont="1" applyFill="1" applyBorder="1">
      <alignment vertical="center"/>
    </xf>
    <xf numFmtId="177" fontId="8" fillId="2" borderId="7" xfId="1" applyNumberFormat="1" applyFont="1" applyFill="1" applyBorder="1" applyAlignment="1">
      <alignment horizontal="right" vertical="center"/>
    </xf>
    <xf numFmtId="3" fontId="0" fillId="2" borderId="42" xfId="1" applyNumberFormat="1" applyFont="1" applyFill="1" applyBorder="1" applyAlignment="1">
      <alignment horizontal="left" vertical="center"/>
    </xf>
    <xf numFmtId="178" fontId="0" fillId="2" borderId="45" xfId="0" applyNumberFormat="1" applyFill="1" applyBorder="1">
      <alignment vertical="center"/>
    </xf>
    <xf numFmtId="179" fontId="8" fillId="2" borderId="43" xfId="1" applyNumberFormat="1" applyFont="1" applyFill="1" applyBorder="1">
      <alignment vertical="center"/>
    </xf>
    <xf numFmtId="3" fontId="0" fillId="0" borderId="55" xfId="1" applyNumberFormat="1" applyFont="1" applyFill="1" applyBorder="1" applyAlignment="1">
      <alignment horizontal="center" vertical="center"/>
    </xf>
    <xf numFmtId="3" fontId="0" fillId="0" borderId="77" xfId="1" applyNumberFormat="1" applyFont="1" applyFill="1" applyBorder="1">
      <alignment vertical="center"/>
    </xf>
    <xf numFmtId="3" fontId="0" fillId="0" borderId="42" xfId="1" applyNumberFormat="1" applyFont="1" applyFill="1" applyBorder="1">
      <alignment vertical="center"/>
    </xf>
    <xf numFmtId="3" fontId="0" fillId="0" borderId="62" xfId="1" applyNumberFormat="1" applyFont="1" applyFill="1" applyBorder="1" applyAlignment="1">
      <alignment horizontal="center" vertical="center"/>
    </xf>
    <xf numFmtId="3" fontId="0" fillId="0" borderId="77" xfId="1" applyNumberFormat="1" applyFont="1" applyFill="1" applyBorder="1" applyAlignment="1">
      <alignment horizontal="center" vertical="center"/>
    </xf>
    <xf numFmtId="3" fontId="8" fillId="0" borderId="104" xfId="1" applyNumberFormat="1" applyFont="1" applyFill="1" applyBorder="1">
      <alignment vertical="center"/>
    </xf>
    <xf numFmtId="3" fontId="8" fillId="0" borderId="96" xfId="1" applyNumberFormat="1" applyFont="1" applyFill="1" applyBorder="1">
      <alignment vertical="center"/>
    </xf>
    <xf numFmtId="3" fontId="0" fillId="0" borderId="64" xfId="1" applyNumberFormat="1" applyFont="1" applyFill="1" applyBorder="1">
      <alignment vertical="center"/>
    </xf>
    <xf numFmtId="3" fontId="8" fillId="0" borderId="92" xfId="1" applyNumberFormat="1" applyFont="1" applyFill="1" applyBorder="1">
      <alignment vertical="center"/>
    </xf>
    <xf numFmtId="3" fontId="8" fillId="0" borderId="82" xfId="1" applyNumberFormat="1" applyFont="1" applyFill="1" applyBorder="1">
      <alignment vertical="center"/>
    </xf>
    <xf numFmtId="3" fontId="8" fillId="0" borderId="26" xfId="1" applyNumberFormat="1" applyFont="1" applyFill="1" applyBorder="1">
      <alignment vertical="center"/>
    </xf>
    <xf numFmtId="179" fontId="0" fillId="2" borderId="111" xfId="1" applyNumberFormat="1" applyFont="1" applyFill="1" applyBorder="1">
      <alignment vertical="center"/>
    </xf>
    <xf numFmtId="178" fontId="0" fillId="2" borderId="115" xfId="0" applyNumberFormat="1" applyFill="1" applyBorder="1">
      <alignment vertical="center"/>
    </xf>
    <xf numFmtId="179" fontId="8" fillId="2" borderId="111" xfId="1" applyNumberFormat="1" applyFont="1" applyFill="1" applyBorder="1">
      <alignment vertical="center"/>
    </xf>
    <xf numFmtId="3" fontId="0" fillId="0" borderId="80" xfId="1" applyNumberFormat="1" applyFont="1" applyFill="1" applyBorder="1" applyAlignment="1">
      <alignment horizontal="center" vertical="center"/>
    </xf>
    <xf numFmtId="3" fontId="0" fillId="0" borderId="56" xfId="1" applyNumberFormat="1" applyFont="1" applyFill="1" applyBorder="1">
      <alignment vertical="center"/>
    </xf>
    <xf numFmtId="3" fontId="0" fillId="0" borderId="83" xfId="1" applyNumberFormat="1" applyFont="1" applyFill="1" applyBorder="1">
      <alignment vertical="center"/>
    </xf>
    <xf numFmtId="3" fontId="0" fillId="0" borderId="55" xfId="1" applyNumberFormat="1" applyFont="1" applyFill="1" applyBorder="1">
      <alignment vertical="center"/>
    </xf>
    <xf numFmtId="3" fontId="3" fillId="0" borderId="0" xfId="1" applyNumberFormat="1" applyFont="1" applyFill="1">
      <alignment vertical="center"/>
    </xf>
    <xf numFmtId="3" fontId="3" fillId="0" borderId="103" xfId="1" applyNumberFormat="1" applyFont="1" applyFill="1" applyBorder="1" applyAlignment="1">
      <alignment horizontal="center" vertical="center"/>
    </xf>
    <xf numFmtId="3" fontId="8" fillId="0" borderId="91" xfId="1" applyNumberFormat="1" applyFont="1" applyFill="1" applyBorder="1" applyAlignment="1">
      <alignment horizontal="center" vertical="center"/>
    </xf>
    <xf numFmtId="3" fontId="3" fillId="0" borderId="98" xfId="1" applyNumberFormat="1" applyFont="1" applyFill="1" applyBorder="1">
      <alignment vertical="center"/>
    </xf>
    <xf numFmtId="3" fontId="3" fillId="0" borderId="82" xfId="1" applyNumberFormat="1" applyFont="1" applyFill="1" applyBorder="1">
      <alignment vertical="center"/>
    </xf>
    <xf numFmtId="3" fontId="3" fillId="0" borderId="26" xfId="1" applyNumberFormat="1" applyFont="1" applyFill="1" applyBorder="1">
      <alignment vertical="center"/>
    </xf>
    <xf numFmtId="3" fontId="8" fillId="0" borderId="108" xfId="1" applyNumberFormat="1" applyFont="1" applyFill="1" applyBorder="1">
      <alignment vertical="center"/>
    </xf>
    <xf numFmtId="3" fontId="8" fillId="0" borderId="86" xfId="1" applyNumberFormat="1" applyFont="1" applyFill="1" applyBorder="1">
      <alignment vertical="center"/>
    </xf>
    <xf numFmtId="3" fontId="8" fillId="0" borderId="93" xfId="1" applyNumberFormat="1" applyFont="1" applyFill="1" applyBorder="1">
      <alignment vertical="center"/>
    </xf>
    <xf numFmtId="3" fontId="8" fillId="0" borderId="100" xfId="1" applyNumberFormat="1" applyFont="1" applyFill="1" applyBorder="1">
      <alignment vertical="center"/>
    </xf>
    <xf numFmtId="3" fontId="8" fillId="0" borderId="95" xfId="1" applyNumberFormat="1" applyFont="1" applyFill="1" applyBorder="1">
      <alignment vertical="center"/>
    </xf>
    <xf numFmtId="3" fontId="8" fillId="0" borderId="94" xfId="1" applyNumberFormat="1" applyFont="1" applyFill="1" applyBorder="1">
      <alignment vertical="center"/>
    </xf>
    <xf numFmtId="3" fontId="8" fillId="0" borderId="79" xfId="1" applyNumberFormat="1" applyFont="1" applyFill="1" applyBorder="1">
      <alignment vertical="center"/>
    </xf>
    <xf numFmtId="3" fontId="8" fillId="0" borderId="102" xfId="1" applyNumberFormat="1" applyFont="1" applyFill="1" applyBorder="1">
      <alignment vertical="center"/>
    </xf>
    <xf numFmtId="3" fontId="8" fillId="0" borderId="81" xfId="1" applyNumberFormat="1" applyFont="1" applyFill="1" applyBorder="1">
      <alignment vertical="center"/>
    </xf>
    <xf numFmtId="3" fontId="8" fillId="0" borderId="50" xfId="1" applyNumberFormat="1" applyFont="1" applyFill="1" applyBorder="1">
      <alignment vertical="center"/>
    </xf>
    <xf numFmtId="3" fontId="8" fillId="0" borderId="85" xfId="1" applyNumberFormat="1" applyFont="1" applyFill="1" applyBorder="1">
      <alignment vertical="center"/>
    </xf>
    <xf numFmtId="3" fontId="8" fillId="0" borderId="89" xfId="1" applyNumberFormat="1" applyFont="1" applyFill="1" applyBorder="1">
      <alignment vertical="center"/>
    </xf>
    <xf numFmtId="3" fontId="8" fillId="0" borderId="83" xfId="1" applyNumberFormat="1" applyFont="1" applyFill="1" applyBorder="1">
      <alignment vertical="center"/>
    </xf>
    <xf numFmtId="3" fontId="0" fillId="0" borderId="45" xfId="1" applyNumberFormat="1" applyFont="1" applyFill="1" applyBorder="1">
      <alignment vertical="center"/>
    </xf>
    <xf numFmtId="3" fontId="8" fillId="0" borderId="7" xfId="1" applyNumberFormat="1" applyFont="1" applyFill="1" applyBorder="1">
      <alignment vertical="center"/>
    </xf>
    <xf numFmtId="3" fontId="8" fillId="0" borderId="8" xfId="1" applyNumberFormat="1" applyFont="1" applyFill="1" applyBorder="1">
      <alignment vertical="center"/>
    </xf>
    <xf numFmtId="3" fontId="1" fillId="0" borderId="0" xfId="1" applyNumberFormat="1" applyFont="1" applyFill="1" applyAlignment="1">
      <alignment horizontal="right" vertical="center"/>
    </xf>
    <xf numFmtId="3" fontId="0" fillId="0" borderId="0" xfId="1" applyNumberFormat="1" applyFont="1" applyFill="1" applyBorder="1">
      <alignment vertical="center"/>
    </xf>
    <xf numFmtId="3" fontId="8" fillId="0" borderId="101" xfId="1" applyNumberFormat="1" applyFont="1" applyFill="1" applyBorder="1">
      <alignment vertical="center"/>
    </xf>
    <xf numFmtId="177" fontId="8" fillId="0" borderId="86" xfId="1" applyNumberFormat="1" applyFont="1" applyFill="1" applyBorder="1">
      <alignment vertical="center"/>
    </xf>
    <xf numFmtId="177" fontId="8" fillId="0" borderId="48" xfId="1" applyNumberFormat="1" applyFont="1" applyFill="1" applyBorder="1">
      <alignment vertical="center"/>
    </xf>
    <xf numFmtId="3" fontId="8" fillId="0" borderId="3" xfId="1" applyNumberFormat="1" applyFont="1" applyFill="1" applyBorder="1">
      <alignment vertical="center"/>
    </xf>
    <xf numFmtId="177" fontId="8" fillId="0" borderId="7" xfId="1" applyNumberFormat="1" applyFont="1" applyFill="1" applyBorder="1" applyAlignment="1">
      <alignment horizontal="right" vertical="center"/>
    </xf>
    <xf numFmtId="178" fontId="8" fillId="0" borderId="21" xfId="2" quotePrefix="1" applyNumberFormat="1" applyFont="1" applyFill="1" applyBorder="1">
      <alignment vertical="center"/>
    </xf>
    <xf numFmtId="177" fontId="8" fillId="0" borderId="21" xfId="1" applyNumberFormat="1" applyFont="1" applyFill="1" applyBorder="1">
      <alignment vertical="center"/>
    </xf>
    <xf numFmtId="179" fontId="8" fillId="0" borderId="21" xfId="1" applyNumberFormat="1" applyFont="1" applyFill="1" applyBorder="1">
      <alignment vertical="center"/>
    </xf>
    <xf numFmtId="179" fontId="8" fillId="0" borderId="111" xfId="1" applyNumberFormat="1" applyFont="1" applyFill="1" applyBorder="1">
      <alignment vertical="center"/>
    </xf>
    <xf numFmtId="179" fontId="8" fillId="0" borderId="7" xfId="1" applyNumberFormat="1" applyFont="1" applyFill="1" applyBorder="1">
      <alignment vertical="center"/>
    </xf>
    <xf numFmtId="179" fontId="8" fillId="0" borderId="17" xfId="1" applyNumberFormat="1" applyFont="1" applyFill="1" applyBorder="1">
      <alignment vertical="center"/>
    </xf>
    <xf numFmtId="179" fontId="8" fillId="0" borderId="11" xfId="1" applyNumberFormat="1" applyFont="1" applyFill="1" applyBorder="1">
      <alignment vertical="center"/>
    </xf>
    <xf numFmtId="179" fontId="8" fillId="0" borderId="48" xfId="1" applyNumberFormat="1" applyFont="1" applyFill="1" applyBorder="1">
      <alignment vertical="center"/>
    </xf>
    <xf numFmtId="179" fontId="8" fillId="0" borderId="28" xfId="1" applyNumberFormat="1" applyFont="1" applyFill="1" applyBorder="1">
      <alignment vertical="center"/>
    </xf>
    <xf numFmtId="179" fontId="8" fillId="0" borderId="114" xfId="1" applyNumberFormat="1" applyFont="1" applyFill="1" applyBorder="1">
      <alignment vertical="center"/>
    </xf>
    <xf numFmtId="179" fontId="8" fillId="0" borderId="43" xfId="1" applyNumberFormat="1" applyFont="1" applyFill="1" applyBorder="1">
      <alignment vertical="center"/>
    </xf>
    <xf numFmtId="179" fontId="8" fillId="0" borderId="91" xfId="1" applyNumberFormat="1" applyFont="1" applyFill="1" applyBorder="1">
      <alignment vertical="center"/>
    </xf>
    <xf numFmtId="179" fontId="8" fillId="0" borderId="3" xfId="1" applyNumberFormat="1" applyFont="1" applyFill="1" applyBorder="1">
      <alignment vertical="center"/>
    </xf>
    <xf numFmtId="3" fontId="0" fillId="0" borderId="14" xfId="1" applyNumberFormat="1" applyFont="1" applyFill="1" applyBorder="1" applyAlignment="1">
      <alignment horizontal="center" vertical="center"/>
    </xf>
    <xf numFmtId="3" fontId="3" fillId="2" borderId="25" xfId="1" applyNumberFormat="1" applyFont="1" applyFill="1" applyBorder="1">
      <alignment vertical="center"/>
    </xf>
    <xf numFmtId="3" fontId="0" fillId="3" borderId="26" xfId="1" applyNumberFormat="1" applyFont="1" applyFill="1" applyBorder="1">
      <alignment vertical="center"/>
    </xf>
    <xf numFmtId="178" fontId="8" fillId="0" borderId="101" xfId="0" applyNumberFormat="1" applyFont="1" applyBorder="1">
      <alignment vertical="center"/>
    </xf>
    <xf numFmtId="178" fontId="8" fillId="0" borderId="21" xfId="0" applyNumberFormat="1" applyFont="1" applyBorder="1">
      <alignment vertical="center"/>
    </xf>
    <xf numFmtId="178" fontId="8" fillId="0" borderId="92" xfId="0" applyNumberFormat="1" applyFont="1" applyBorder="1">
      <alignment vertical="center"/>
    </xf>
    <xf numFmtId="178" fontId="8" fillId="0" borderId="57" xfId="0" applyNumberFormat="1" applyFont="1" applyBorder="1">
      <alignment vertical="center"/>
    </xf>
    <xf numFmtId="178" fontId="8" fillId="0" borderId="43" xfId="0" applyNumberFormat="1" applyFont="1" applyBorder="1">
      <alignment vertical="center"/>
    </xf>
    <xf numFmtId="178" fontId="8" fillId="0" borderId="101" xfId="0" applyNumberFormat="1" applyFont="1" applyBorder="1" applyAlignment="1">
      <alignment vertical="center" wrapText="1"/>
    </xf>
    <xf numFmtId="178" fontId="8" fillId="0" borderId="21" xfId="0" applyNumberFormat="1" applyFont="1" applyBorder="1" applyAlignment="1">
      <alignment vertical="center" wrapText="1"/>
    </xf>
    <xf numFmtId="179" fontId="8" fillId="0" borderId="43" xfId="0" applyNumberFormat="1" applyFont="1" applyBorder="1">
      <alignment vertical="center"/>
    </xf>
    <xf numFmtId="179" fontId="8" fillId="0" borderId="21" xfId="0" applyNumberFormat="1" applyFont="1" applyBorder="1">
      <alignment vertical="center"/>
    </xf>
    <xf numFmtId="179" fontId="8" fillId="0" borderId="100" xfId="0" applyNumberFormat="1" applyFont="1" applyBorder="1">
      <alignment vertical="center"/>
    </xf>
    <xf numFmtId="3" fontId="0" fillId="4" borderId="52" xfId="1" applyNumberFormat="1" applyFont="1" applyFill="1" applyBorder="1">
      <alignment vertical="center"/>
    </xf>
    <xf numFmtId="3" fontId="0" fillId="4" borderId="53" xfId="1" applyNumberFormat="1" applyFont="1" applyFill="1" applyBorder="1">
      <alignment vertical="center"/>
    </xf>
    <xf numFmtId="3" fontId="0" fillId="3" borderId="27" xfId="1" applyNumberFormat="1" applyFont="1" applyFill="1" applyBorder="1">
      <alignment vertical="center"/>
    </xf>
    <xf numFmtId="3" fontId="3" fillId="3" borderId="25" xfId="1" applyNumberFormat="1" applyFont="1" applyFill="1" applyBorder="1">
      <alignment vertical="center"/>
    </xf>
    <xf numFmtId="3" fontId="3" fillId="3" borderId="26" xfId="1" applyNumberFormat="1" applyFont="1" applyFill="1" applyBorder="1">
      <alignment vertical="center"/>
    </xf>
    <xf numFmtId="3" fontId="8" fillId="4" borderId="100" xfId="1" applyNumberFormat="1" applyFont="1" applyFill="1" applyBorder="1">
      <alignment vertical="center"/>
    </xf>
    <xf numFmtId="3" fontId="8" fillId="4" borderId="79" xfId="1" applyNumberFormat="1" applyFont="1" applyFill="1" applyBorder="1">
      <alignment vertical="center"/>
    </xf>
    <xf numFmtId="3" fontId="0" fillId="4" borderId="79" xfId="1" applyNumberFormat="1" applyFont="1" applyFill="1" applyBorder="1">
      <alignment vertical="center"/>
    </xf>
    <xf numFmtId="3" fontId="8" fillId="4" borderId="91" xfId="1" applyNumberFormat="1" applyFont="1" applyFill="1" applyBorder="1">
      <alignment vertical="center"/>
    </xf>
    <xf numFmtId="3" fontId="8" fillId="4" borderId="80" xfId="1" applyNumberFormat="1" applyFont="1" applyFill="1" applyBorder="1">
      <alignment vertical="center"/>
    </xf>
    <xf numFmtId="3" fontId="0" fillId="2" borderId="34" xfId="1" applyNumberFormat="1" applyFont="1" applyFill="1" applyBorder="1" applyAlignment="1">
      <alignment horizontal="center" vertical="center"/>
    </xf>
    <xf numFmtId="3" fontId="0" fillId="2" borderId="33" xfId="1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178" fontId="11" fillId="2" borderId="78" xfId="0" applyNumberFormat="1" applyFont="1" applyFill="1" applyBorder="1" applyAlignment="1">
      <alignment horizontal="center" vertical="center"/>
    </xf>
    <xf numFmtId="178" fontId="11" fillId="2" borderId="4" xfId="0" applyNumberFormat="1" applyFont="1" applyFill="1" applyBorder="1" applyAlignment="1">
      <alignment horizontal="center" vertical="center"/>
    </xf>
    <xf numFmtId="178" fontId="11" fillId="2" borderId="77" xfId="0" applyNumberFormat="1" applyFont="1" applyFill="1" applyBorder="1" applyAlignment="1">
      <alignment horizontal="center" vertical="center"/>
    </xf>
    <xf numFmtId="3" fontId="0" fillId="0" borderId="70" xfId="1" applyNumberFormat="1" applyFont="1" applyFill="1" applyBorder="1" applyAlignment="1">
      <alignment horizontal="center" vertical="center"/>
    </xf>
    <xf numFmtId="3" fontId="0" fillId="0" borderId="53" xfId="1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3" fontId="12" fillId="2" borderId="4" xfId="1" applyNumberFormat="1" applyFont="1" applyFill="1" applyBorder="1" applyAlignment="1">
      <alignment horizontal="center" vertical="center"/>
    </xf>
    <xf numFmtId="3" fontId="0" fillId="2" borderId="109" xfId="1" applyNumberFormat="1" applyFont="1" applyFill="1" applyBorder="1" applyAlignment="1">
      <alignment horizontal="center" vertical="center"/>
    </xf>
    <xf numFmtId="3" fontId="0" fillId="2" borderId="9" xfId="1" applyNumberFormat="1" applyFont="1" applyFill="1" applyBorder="1" applyAlignment="1">
      <alignment horizontal="center" vertical="center"/>
    </xf>
    <xf numFmtId="3" fontId="0" fillId="2" borderId="70" xfId="1" applyNumberFormat="1" applyFont="1" applyFill="1" applyBorder="1" applyAlignment="1">
      <alignment horizontal="center" vertical="center"/>
    </xf>
    <xf numFmtId="3" fontId="0" fillId="2" borderId="53" xfId="1" applyNumberFormat="1" applyFont="1" applyFill="1" applyBorder="1" applyAlignment="1">
      <alignment horizontal="center" vertical="center"/>
    </xf>
    <xf numFmtId="178" fontId="11" fillId="2" borderId="75" xfId="0" applyNumberFormat="1" applyFont="1" applyFill="1" applyBorder="1" applyAlignment="1">
      <alignment horizontal="center" vertical="center"/>
    </xf>
    <xf numFmtId="178" fontId="11" fillId="2" borderId="6" xfId="0" applyNumberFormat="1" applyFont="1" applyFill="1" applyBorder="1" applyAlignment="1">
      <alignment horizontal="center" vertical="center"/>
    </xf>
    <xf numFmtId="3" fontId="0" fillId="2" borderId="35" xfId="1" applyNumberFormat="1" applyFont="1" applyFill="1" applyBorder="1" applyAlignment="1">
      <alignment horizontal="center" vertical="center"/>
    </xf>
    <xf numFmtId="3" fontId="0" fillId="0" borderId="34" xfId="1" applyNumberFormat="1" applyFont="1" applyFill="1" applyBorder="1" applyAlignment="1">
      <alignment horizontal="center" vertical="center"/>
    </xf>
    <xf numFmtId="3" fontId="0" fillId="0" borderId="68" xfId="1" applyNumberFormat="1" applyFont="1" applyFill="1" applyBorder="1" applyAlignment="1">
      <alignment horizontal="center" vertical="center"/>
    </xf>
    <xf numFmtId="3" fontId="0" fillId="0" borderId="35" xfId="1" applyNumberFormat="1" applyFont="1" applyFill="1" applyBorder="1" applyAlignment="1">
      <alignment horizontal="center" vertical="center"/>
    </xf>
    <xf numFmtId="3" fontId="0" fillId="0" borderId="33" xfId="1" applyNumberFormat="1" applyFont="1" applyFill="1" applyBorder="1" applyAlignment="1">
      <alignment horizontal="center" vertical="center"/>
    </xf>
    <xf numFmtId="3" fontId="0" fillId="0" borderId="32" xfId="1" applyNumberFormat="1" applyFont="1" applyFill="1" applyBorder="1" applyAlignment="1">
      <alignment horizontal="center" vertical="center"/>
    </xf>
  </cellXfs>
  <cellStyles count="7">
    <cellStyle name="パーセント 2" xfId="5" xr:uid="{F787BF8F-8053-4E0C-9668-933C30F2A964}"/>
    <cellStyle name="ハイパーリンク" xfId="2" builtinId="8"/>
    <cellStyle name="桁区切り" xfId="1" builtinId="6"/>
    <cellStyle name="桁区切り 2" xfId="4" xr:uid="{224085AE-E364-460D-A2DC-5BFFE01CAD4E}"/>
    <cellStyle name="桁区切り 2 2" xfId="6" xr:uid="{2738F80D-7108-4D1A-B478-C9DD9FCA3BD0}"/>
    <cellStyle name="標準" xfId="0" builtinId="0"/>
    <cellStyle name="標準 2" xfId="3" xr:uid="{28E60692-BA74-4CCF-8842-68E8CBEC9C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7937</xdr:colOff>
      <xdr:row>1</xdr:row>
      <xdr:rowOff>134938</xdr:rowOff>
    </xdr:from>
    <xdr:to>
      <xdr:col>28</xdr:col>
      <xdr:colOff>15875</xdr:colOff>
      <xdr:row>4</xdr:row>
      <xdr:rowOff>15875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1B6A270-2708-461F-80F2-D248EA0BA1D8}"/>
            </a:ext>
          </a:extLst>
        </xdr:cNvPr>
        <xdr:cNvSpPr/>
      </xdr:nvSpPr>
      <xdr:spPr>
        <a:xfrm>
          <a:off x="22812375" y="341313"/>
          <a:ext cx="817563" cy="3968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&#20140;&#27211;&#31246;&#29702;&#22763;@32,400&#20870;&#27770;&#31639;156,600&#20870;" TargetMode="External"/><Relationship Id="rId7" Type="http://schemas.openxmlformats.org/officeDocument/2006/relationships/hyperlink" Target="mailto:&#20140;&#27211;&#31246;&#29702;&#22763;@32,400&#20870;&#27770;&#31639;156,600&#20870;" TargetMode="External"/><Relationship Id="rId2" Type="http://schemas.openxmlformats.org/officeDocument/2006/relationships/hyperlink" Target="mailto:&#20140;&#27211;&#31246;&#29702;&#22763;@32,400&#20870;&#27770;&#31639;156,600&#20870;" TargetMode="External"/><Relationship Id="rId1" Type="http://schemas.openxmlformats.org/officeDocument/2006/relationships/hyperlink" Target="mailto:&#20140;&#27211;&#31246;&#29702;&#22763;@32,400&#20870;&#27770;&#31639;156,600&#20870;" TargetMode="External"/><Relationship Id="rId6" Type="http://schemas.openxmlformats.org/officeDocument/2006/relationships/hyperlink" Target="mailto:&#20140;&#27211;&#31246;&#29702;&#22763;@32,400&#20870;&#27770;&#31639;156,600&#20870;" TargetMode="External"/><Relationship Id="rId5" Type="http://schemas.openxmlformats.org/officeDocument/2006/relationships/hyperlink" Target="mailto:&#20140;&#27211;&#31246;&#29702;&#22763;@32,400&#20870;&#27770;&#31639;156,600&#20870;" TargetMode="External"/><Relationship Id="rId4" Type="http://schemas.openxmlformats.org/officeDocument/2006/relationships/hyperlink" Target="mailto:&#20140;&#27211;&#31246;&#29702;&#22763;@32,400&#20870;&#27770;&#31639;156,600&#20870;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1E3B-DF8A-435D-B6CE-F87F80028ACD}">
  <sheetPr>
    <pageSetUpPr fitToPage="1"/>
  </sheetPr>
  <dimension ref="A1:AV62"/>
  <sheetViews>
    <sheetView zoomScaleNormal="100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AC59" sqref="AC59"/>
    </sheetView>
  </sheetViews>
  <sheetFormatPr defaultColWidth="9" defaultRowHeight="13.5" x14ac:dyDescent="0.15"/>
  <cols>
    <col min="1" max="1" width="2.5" style="3" customWidth="1"/>
    <col min="2" max="2" width="43.875" style="3" bestFit="1" customWidth="1"/>
    <col min="3" max="4" width="11.125" style="3" customWidth="1"/>
    <col min="5" max="26" width="11.125" style="3" hidden="1" customWidth="1"/>
    <col min="27" max="27" width="13" style="3" customWidth="1"/>
    <col min="28" max="28" width="11.625" style="265" customWidth="1"/>
    <col min="29" max="29" width="11.625" style="18" customWidth="1"/>
    <col min="30" max="30" width="12.625" style="18" customWidth="1"/>
    <col min="31" max="33" width="11.375" style="3" customWidth="1"/>
    <col min="34" max="34" width="11" style="3" hidden="1" customWidth="1"/>
    <col min="35" max="35" width="51.5" style="3" hidden="1" customWidth="1"/>
    <col min="36" max="36" width="51.125" style="3" hidden="1" customWidth="1"/>
    <col min="37" max="37" width="11" style="98" hidden="1" customWidth="1"/>
    <col min="38" max="38" width="62.875" style="3" hidden="1" customWidth="1"/>
    <col min="39" max="39" width="11" style="98" hidden="1" customWidth="1"/>
    <col min="40" max="40" width="62.875" style="3" hidden="1" customWidth="1"/>
    <col min="41" max="41" width="11" style="98" hidden="1" customWidth="1"/>
    <col min="42" max="42" width="62.875" style="3" hidden="1" customWidth="1"/>
    <col min="43" max="43" width="12.125" style="98" hidden="1" customWidth="1"/>
    <col min="44" max="44" width="62.875" style="3" hidden="1" customWidth="1"/>
    <col min="45" max="45" width="12.125" style="98" hidden="1" customWidth="1"/>
    <col min="46" max="46" width="61.875" style="3" hidden="1" customWidth="1"/>
    <col min="47" max="47" width="11" style="18" bestFit="1" customWidth="1"/>
    <col min="48" max="48" width="63" style="3" bestFit="1" customWidth="1"/>
    <col min="49" max="16384" width="9" style="3"/>
  </cols>
  <sheetData>
    <row r="1" spans="1:48" ht="17.25" x14ac:dyDescent="0.15">
      <c r="AG1" s="97"/>
    </row>
    <row r="2" spans="1:48" ht="14.25" thickBot="1" x14ac:dyDescent="0.2">
      <c r="A2" s="81" t="s">
        <v>228</v>
      </c>
      <c r="AG2" s="11" t="s">
        <v>25</v>
      </c>
    </row>
    <row r="3" spans="1:48" x14ac:dyDescent="0.15">
      <c r="A3" s="82"/>
      <c r="B3" s="84"/>
      <c r="C3" s="331" t="s">
        <v>24</v>
      </c>
      <c r="D3" s="331"/>
      <c r="E3" s="330" t="s">
        <v>40</v>
      </c>
      <c r="F3" s="331"/>
      <c r="G3" s="330" t="s">
        <v>29</v>
      </c>
      <c r="H3" s="331"/>
      <c r="I3" s="330" t="s">
        <v>30</v>
      </c>
      <c r="J3" s="331"/>
      <c r="K3" s="330" t="s">
        <v>31</v>
      </c>
      <c r="L3" s="331"/>
      <c r="M3" s="330" t="s">
        <v>32</v>
      </c>
      <c r="N3" s="331"/>
      <c r="O3" s="330" t="s">
        <v>33</v>
      </c>
      <c r="P3" s="331"/>
      <c r="Q3" s="330" t="s">
        <v>34</v>
      </c>
      <c r="R3" s="331"/>
      <c r="S3" s="330" t="s">
        <v>35</v>
      </c>
      <c r="T3" s="331"/>
      <c r="U3" s="330" t="s">
        <v>36</v>
      </c>
      <c r="V3" s="331"/>
      <c r="W3" s="330" t="s">
        <v>37</v>
      </c>
      <c r="X3" s="331"/>
      <c r="Y3" s="330" t="s">
        <v>38</v>
      </c>
      <c r="Z3" s="346"/>
      <c r="AA3" s="94" t="s">
        <v>193</v>
      </c>
      <c r="AB3" s="266" t="s">
        <v>224</v>
      </c>
      <c r="AC3" s="213" t="s">
        <v>221</v>
      </c>
      <c r="AD3" s="336" t="s">
        <v>42</v>
      </c>
      <c r="AE3" s="338" t="s">
        <v>223</v>
      </c>
      <c r="AF3" s="340" t="s">
        <v>43</v>
      </c>
      <c r="AG3" s="342" t="s">
        <v>28</v>
      </c>
      <c r="AH3" s="332" t="s">
        <v>44</v>
      </c>
      <c r="AI3" s="333"/>
      <c r="AJ3" s="344" t="s">
        <v>39</v>
      </c>
      <c r="AK3" s="332" t="s">
        <v>45</v>
      </c>
      <c r="AL3" s="333"/>
      <c r="AM3" s="332" t="s">
        <v>46</v>
      </c>
      <c r="AN3" s="333"/>
      <c r="AO3" s="332" t="s">
        <v>163</v>
      </c>
      <c r="AP3" s="333"/>
      <c r="AQ3" s="332" t="s">
        <v>175</v>
      </c>
      <c r="AR3" s="333"/>
      <c r="AS3" s="332" t="s">
        <v>194</v>
      </c>
      <c r="AT3" s="333"/>
      <c r="AU3" s="332" t="s">
        <v>196</v>
      </c>
      <c r="AV3" s="333"/>
    </row>
    <row r="4" spans="1:48" ht="14.25" thickBot="1" x14ac:dyDescent="0.2">
      <c r="A4" s="43"/>
      <c r="B4" s="85"/>
      <c r="C4" s="92" t="s">
        <v>178</v>
      </c>
      <c r="D4" s="92" t="s">
        <v>222</v>
      </c>
      <c r="E4" s="92" t="s">
        <v>177</v>
      </c>
      <c r="F4" s="92" t="s">
        <v>222</v>
      </c>
      <c r="G4" s="92" t="s">
        <v>177</v>
      </c>
      <c r="H4" s="92" t="s">
        <v>222</v>
      </c>
      <c r="I4" s="92" t="s">
        <v>177</v>
      </c>
      <c r="J4" s="92" t="s">
        <v>222</v>
      </c>
      <c r="K4" s="92" t="s">
        <v>177</v>
      </c>
      <c r="L4" s="92" t="s">
        <v>222</v>
      </c>
      <c r="M4" s="92" t="s">
        <v>177</v>
      </c>
      <c r="N4" s="92" t="s">
        <v>222</v>
      </c>
      <c r="O4" s="92" t="s">
        <v>177</v>
      </c>
      <c r="P4" s="92" t="s">
        <v>222</v>
      </c>
      <c r="Q4" s="92" t="s">
        <v>177</v>
      </c>
      <c r="R4" s="92" t="s">
        <v>222</v>
      </c>
      <c r="S4" s="92" t="s">
        <v>177</v>
      </c>
      <c r="T4" s="92" t="s">
        <v>222</v>
      </c>
      <c r="U4" s="92" t="s">
        <v>177</v>
      </c>
      <c r="V4" s="92" t="s">
        <v>222</v>
      </c>
      <c r="W4" s="92" t="s">
        <v>177</v>
      </c>
      <c r="X4" s="92" t="s">
        <v>222</v>
      </c>
      <c r="Y4" s="86" t="s">
        <v>177</v>
      </c>
      <c r="Z4" s="35" t="s">
        <v>222</v>
      </c>
      <c r="AA4" s="95" t="s">
        <v>27</v>
      </c>
      <c r="AB4" s="267" t="s">
        <v>226</v>
      </c>
      <c r="AC4" s="261" t="s">
        <v>229</v>
      </c>
      <c r="AD4" s="337"/>
      <c r="AE4" s="339"/>
      <c r="AF4" s="341"/>
      <c r="AG4" s="343"/>
      <c r="AH4" s="334"/>
      <c r="AI4" s="335"/>
      <c r="AJ4" s="345"/>
      <c r="AK4" s="334"/>
      <c r="AL4" s="335"/>
      <c r="AM4" s="334"/>
      <c r="AN4" s="335"/>
      <c r="AO4" s="334"/>
      <c r="AP4" s="335"/>
      <c r="AQ4" s="334"/>
      <c r="AR4" s="335"/>
      <c r="AS4" s="334"/>
      <c r="AT4" s="335"/>
      <c r="AU4" s="334"/>
      <c r="AV4" s="335"/>
    </row>
    <row r="5" spans="1:48" x14ac:dyDescent="0.15">
      <c r="A5" s="67"/>
      <c r="B5" s="34" t="s">
        <v>211</v>
      </c>
      <c r="C5" s="99">
        <v>264000</v>
      </c>
      <c r="D5" s="99">
        <v>330000</v>
      </c>
      <c r="E5" s="58"/>
      <c r="F5" s="99"/>
      <c r="G5" s="58">
        <v>264000</v>
      </c>
      <c r="H5" s="99">
        <v>924000</v>
      </c>
      <c r="I5" s="58">
        <v>396000</v>
      </c>
      <c r="J5" s="99"/>
      <c r="K5" s="58">
        <v>1452000</v>
      </c>
      <c r="L5" s="99"/>
      <c r="M5" s="58"/>
      <c r="N5" s="99"/>
      <c r="O5" s="58">
        <v>264000</v>
      </c>
      <c r="P5" s="99"/>
      <c r="Q5" s="58">
        <v>396000</v>
      </c>
      <c r="R5" s="99"/>
      <c r="S5" s="58">
        <v>396000</v>
      </c>
      <c r="T5" s="99"/>
      <c r="U5" s="58"/>
      <c r="V5" s="99"/>
      <c r="W5" s="58">
        <v>1320000</v>
      </c>
      <c r="X5" s="99"/>
      <c r="Y5" s="77">
        <v>2112000</v>
      </c>
      <c r="Z5" s="308"/>
      <c r="AA5" s="12">
        <f t="shared" ref="AA5:AA52" si="0">C5+E5+G5+I5+K5+M5+O5+Q5+S5+U5+W5+Y5</f>
        <v>6864000</v>
      </c>
      <c r="AB5" s="289">
        <f>D5+F5+H5+J5+L5+N5+P5+R5+T5+V5+X5+Z5</f>
        <v>1254000</v>
      </c>
      <c r="AC5" s="268">
        <f>C5+E5+G5+I5+K5+M5</f>
        <v>2376000</v>
      </c>
      <c r="AD5" s="323">
        <f>AB5-AC5</f>
        <v>-1122000</v>
      </c>
      <c r="AE5" s="76">
        <v>5874000</v>
      </c>
      <c r="AF5" s="77">
        <f t="shared" ref="AF5:AF49" si="1">AB5-AE5</f>
        <v>-4620000</v>
      </c>
      <c r="AG5" s="100">
        <f>AB5/AE5</f>
        <v>0.21348314606741572</v>
      </c>
      <c r="AH5" s="101">
        <v>6480000</v>
      </c>
      <c r="AI5" s="102" t="s">
        <v>47</v>
      </c>
      <c r="AJ5" s="103" t="s">
        <v>48</v>
      </c>
      <c r="AK5" s="104">
        <v>6160000</v>
      </c>
      <c r="AL5" s="105" t="s">
        <v>49</v>
      </c>
      <c r="AM5" s="104">
        <v>5500000</v>
      </c>
      <c r="AN5" s="105" t="s">
        <v>50</v>
      </c>
      <c r="AO5" s="104">
        <v>4840000</v>
      </c>
      <c r="AP5" s="105" t="s">
        <v>164</v>
      </c>
      <c r="AQ5" s="104">
        <v>4840000</v>
      </c>
      <c r="AR5" s="105" t="s">
        <v>164</v>
      </c>
      <c r="AS5" s="104">
        <v>5874000</v>
      </c>
      <c r="AT5" s="105" t="s">
        <v>189</v>
      </c>
      <c r="AU5" s="310">
        <v>6138000</v>
      </c>
      <c r="AV5" s="105" t="s">
        <v>216</v>
      </c>
    </row>
    <row r="6" spans="1:48" x14ac:dyDescent="0.15">
      <c r="A6" s="67"/>
      <c r="B6" s="20" t="s">
        <v>219</v>
      </c>
      <c r="C6" s="1">
        <v>176000</v>
      </c>
      <c r="D6" s="1">
        <v>35200</v>
      </c>
      <c r="E6" s="1">
        <v>352000</v>
      </c>
      <c r="F6" s="1"/>
      <c r="G6" s="1">
        <v>246400</v>
      </c>
      <c r="H6" s="1">
        <v>35200</v>
      </c>
      <c r="I6" s="1">
        <v>140800</v>
      </c>
      <c r="J6" s="1">
        <v>35200</v>
      </c>
      <c r="K6" s="1">
        <v>264000</v>
      </c>
      <c r="L6" s="1"/>
      <c r="M6" s="1">
        <v>17600</v>
      </c>
      <c r="N6" s="1">
        <v>35200</v>
      </c>
      <c r="O6" s="1">
        <v>35200</v>
      </c>
      <c r="P6" s="1"/>
      <c r="Q6" s="1"/>
      <c r="R6" s="1"/>
      <c r="S6" s="1">
        <v>35200</v>
      </c>
      <c r="T6" s="1"/>
      <c r="U6" s="1">
        <v>35200</v>
      </c>
      <c r="V6" s="1"/>
      <c r="W6" s="1">
        <v>35200</v>
      </c>
      <c r="X6" s="1"/>
      <c r="Y6" s="33">
        <v>35200</v>
      </c>
      <c r="Z6" s="20"/>
      <c r="AA6" s="4">
        <f t="shared" si="0"/>
        <v>1372800</v>
      </c>
      <c r="AB6" s="255">
        <f t="shared" ref="AB6:AB52" si="2">D6+F6+H6+J6+L6+N6+P6+R6+T6+V6+X6+Z6</f>
        <v>140800</v>
      </c>
      <c r="AC6" s="269">
        <f t="shared" ref="AC6:AC52" si="3">C6+E6+G6+I6+K6+M6</f>
        <v>1196800</v>
      </c>
      <c r="AD6" s="324">
        <f t="shared" ref="AD6:AD54" si="4">AB6-AC6</f>
        <v>-1056000</v>
      </c>
      <c r="AE6" s="40">
        <v>1496000</v>
      </c>
      <c r="AF6" s="33">
        <f t="shared" si="1"/>
        <v>-1355200</v>
      </c>
      <c r="AG6" s="39">
        <f t="shared" ref="AG6:AG49" si="5">AB6/AE6</f>
        <v>9.4117647058823528E-2</v>
      </c>
      <c r="AH6" s="107">
        <v>260000</v>
      </c>
      <c r="AI6" s="108" t="s">
        <v>51</v>
      </c>
      <c r="AJ6" s="109" t="s">
        <v>52</v>
      </c>
      <c r="AK6" s="110">
        <v>260000</v>
      </c>
      <c r="AL6" s="108" t="s">
        <v>51</v>
      </c>
      <c r="AM6" s="110">
        <v>1500000</v>
      </c>
      <c r="AN6" s="108" t="s">
        <v>53</v>
      </c>
      <c r="AO6" s="110">
        <v>1500000</v>
      </c>
      <c r="AP6" s="108" t="s">
        <v>53</v>
      </c>
      <c r="AQ6" s="110">
        <v>1500000</v>
      </c>
      <c r="AR6" s="108" t="s">
        <v>53</v>
      </c>
      <c r="AS6" s="110">
        <v>1496000</v>
      </c>
      <c r="AT6" s="108" t="s">
        <v>53</v>
      </c>
      <c r="AU6" s="311">
        <v>325600</v>
      </c>
      <c r="AV6" s="108" t="s">
        <v>218</v>
      </c>
    </row>
    <row r="7" spans="1:48" x14ac:dyDescent="0.15">
      <c r="A7" s="67"/>
      <c r="B7" s="20" t="s">
        <v>54</v>
      </c>
      <c r="C7" s="1"/>
      <c r="D7" s="1"/>
      <c r="E7" s="1"/>
      <c r="F7" s="1"/>
      <c r="G7" s="1">
        <v>790000</v>
      </c>
      <c r="H7" s="1">
        <v>860000</v>
      </c>
      <c r="I7" s="1">
        <v>960000</v>
      </c>
      <c r="J7" s="1">
        <v>850000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3">
        <v>10000</v>
      </c>
      <c r="Z7" s="20"/>
      <c r="AA7" s="4">
        <f t="shared" si="0"/>
        <v>1760000</v>
      </c>
      <c r="AB7" s="255">
        <f t="shared" si="2"/>
        <v>1710000</v>
      </c>
      <c r="AC7" s="269">
        <f t="shared" si="3"/>
        <v>1750000</v>
      </c>
      <c r="AD7" s="270">
        <f t="shared" si="4"/>
        <v>-40000</v>
      </c>
      <c r="AE7" s="40">
        <v>1750000</v>
      </c>
      <c r="AF7" s="33">
        <f t="shared" si="1"/>
        <v>-40000</v>
      </c>
      <c r="AG7" s="39">
        <f t="shared" si="5"/>
        <v>0.97714285714285709</v>
      </c>
      <c r="AH7" s="107">
        <v>1950000</v>
      </c>
      <c r="AI7" s="108" t="s">
        <v>55</v>
      </c>
      <c r="AJ7" s="109" t="s">
        <v>56</v>
      </c>
      <c r="AK7" s="110">
        <v>1930000</v>
      </c>
      <c r="AL7" s="108" t="s">
        <v>57</v>
      </c>
      <c r="AM7" s="110">
        <v>1900000</v>
      </c>
      <c r="AN7" s="108" t="s">
        <v>58</v>
      </c>
      <c r="AO7" s="110">
        <v>1860000</v>
      </c>
      <c r="AP7" s="108" t="s">
        <v>173</v>
      </c>
      <c r="AQ7" s="110">
        <v>1860000</v>
      </c>
      <c r="AR7" s="108" t="s">
        <v>173</v>
      </c>
      <c r="AS7" s="110">
        <v>1750000</v>
      </c>
      <c r="AT7" s="108" t="s">
        <v>187</v>
      </c>
      <c r="AU7" s="311">
        <v>1720000</v>
      </c>
      <c r="AV7" s="108" t="s">
        <v>199</v>
      </c>
    </row>
    <row r="8" spans="1:48" x14ac:dyDescent="0.15">
      <c r="A8" s="67"/>
      <c r="B8" s="20" t="s">
        <v>59</v>
      </c>
      <c r="C8" s="1"/>
      <c r="D8" s="1"/>
      <c r="E8" s="1"/>
      <c r="F8" s="1"/>
      <c r="G8" s="1">
        <v>30000</v>
      </c>
      <c r="H8" s="1">
        <v>20000</v>
      </c>
      <c r="I8" s="1">
        <v>70000</v>
      </c>
      <c r="J8" s="1">
        <v>80000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3"/>
      <c r="Z8" s="20"/>
      <c r="AA8" s="4">
        <f t="shared" si="0"/>
        <v>100000</v>
      </c>
      <c r="AB8" s="255">
        <f t="shared" si="2"/>
        <v>100000</v>
      </c>
      <c r="AC8" s="221">
        <f t="shared" si="3"/>
        <v>100000</v>
      </c>
      <c r="AD8" s="202">
        <f t="shared" si="4"/>
        <v>0</v>
      </c>
      <c r="AE8" s="40">
        <v>100000</v>
      </c>
      <c r="AF8" s="33">
        <f t="shared" si="1"/>
        <v>0</v>
      </c>
      <c r="AG8" s="39">
        <f t="shared" si="5"/>
        <v>1</v>
      </c>
      <c r="AH8" s="111">
        <v>120000</v>
      </c>
      <c r="AI8" s="20" t="s">
        <v>60</v>
      </c>
      <c r="AJ8" s="109" t="s">
        <v>61</v>
      </c>
      <c r="AK8" s="112">
        <v>110000</v>
      </c>
      <c r="AL8" s="20" t="s">
        <v>62</v>
      </c>
      <c r="AM8" s="112">
        <v>100000</v>
      </c>
      <c r="AN8" s="20" t="s">
        <v>63</v>
      </c>
      <c r="AO8" s="112">
        <v>100000</v>
      </c>
      <c r="AP8" s="20" t="s">
        <v>63</v>
      </c>
      <c r="AQ8" s="112">
        <v>100000</v>
      </c>
      <c r="AR8" s="20" t="s">
        <v>63</v>
      </c>
      <c r="AS8" s="112">
        <v>100000</v>
      </c>
      <c r="AT8" s="20" t="s">
        <v>63</v>
      </c>
      <c r="AU8" s="312">
        <v>100000</v>
      </c>
      <c r="AV8" s="20" t="s">
        <v>63</v>
      </c>
    </row>
    <row r="9" spans="1:48" x14ac:dyDescent="0.15">
      <c r="A9" s="67"/>
      <c r="B9" s="20" t="s">
        <v>197</v>
      </c>
      <c r="C9" s="1"/>
      <c r="D9" s="1"/>
      <c r="E9" s="1"/>
      <c r="F9" s="1"/>
      <c r="G9" s="1">
        <v>1032900</v>
      </c>
      <c r="H9" s="1">
        <v>1753500</v>
      </c>
      <c r="I9" s="1">
        <v>536400</v>
      </c>
      <c r="J9" s="1">
        <v>909000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3"/>
      <c r="Z9" s="20"/>
      <c r="AA9" s="4">
        <f t="shared" si="0"/>
        <v>1569300</v>
      </c>
      <c r="AB9" s="255">
        <f t="shared" si="2"/>
        <v>2662500</v>
      </c>
      <c r="AC9" s="221">
        <f t="shared" si="3"/>
        <v>1569300</v>
      </c>
      <c r="AD9" s="309">
        <f t="shared" si="4"/>
        <v>1093200</v>
      </c>
      <c r="AE9" s="40">
        <v>1569300</v>
      </c>
      <c r="AF9" s="33">
        <f t="shared" si="1"/>
        <v>1093200</v>
      </c>
      <c r="AG9" s="39">
        <f t="shared" si="5"/>
        <v>1.6966163257503346</v>
      </c>
      <c r="AH9" s="111">
        <v>1638600</v>
      </c>
      <c r="AI9" s="108" t="s">
        <v>64</v>
      </c>
      <c r="AJ9" s="109" t="s">
        <v>65</v>
      </c>
      <c r="AK9" s="112">
        <v>1638300</v>
      </c>
      <c r="AL9" s="108" t="s">
        <v>66</v>
      </c>
      <c r="AM9" s="112">
        <v>1566000</v>
      </c>
      <c r="AN9" s="108" t="s">
        <v>67</v>
      </c>
      <c r="AO9" s="112">
        <v>1545900</v>
      </c>
      <c r="AP9" s="108" t="s">
        <v>165</v>
      </c>
      <c r="AQ9" s="112">
        <v>1545900</v>
      </c>
      <c r="AR9" s="108" t="s">
        <v>165</v>
      </c>
      <c r="AS9" s="112">
        <v>1569300</v>
      </c>
      <c r="AT9" s="108" t="s">
        <v>190</v>
      </c>
      <c r="AU9" s="312">
        <v>2662500</v>
      </c>
      <c r="AV9" s="108" t="s">
        <v>200</v>
      </c>
    </row>
    <row r="10" spans="1:48" x14ac:dyDescent="0.15">
      <c r="A10" s="67"/>
      <c r="B10" s="25" t="s">
        <v>198</v>
      </c>
      <c r="C10" s="79"/>
      <c r="D10" s="79"/>
      <c r="E10" s="79">
        <v>58000</v>
      </c>
      <c r="F10" s="79"/>
      <c r="G10" s="79"/>
      <c r="H10" s="79">
        <v>88500</v>
      </c>
      <c r="I10" s="79">
        <v>60000</v>
      </c>
      <c r="J10" s="79">
        <v>85500</v>
      </c>
      <c r="K10" s="79"/>
      <c r="L10" s="79"/>
      <c r="M10" s="79">
        <v>16000</v>
      </c>
      <c r="N10" s="79">
        <v>57000</v>
      </c>
      <c r="O10" s="79"/>
      <c r="P10" s="79"/>
      <c r="Q10" s="79">
        <v>44000</v>
      </c>
      <c r="R10" s="79"/>
      <c r="S10" s="79"/>
      <c r="T10" s="79"/>
      <c r="U10" s="79">
        <v>49000</v>
      </c>
      <c r="V10" s="79"/>
      <c r="W10" s="79">
        <v>127000</v>
      </c>
      <c r="X10" s="79"/>
      <c r="Y10" s="78">
        <v>80000</v>
      </c>
      <c r="Z10" s="25"/>
      <c r="AA10" s="5">
        <f t="shared" si="0"/>
        <v>434000</v>
      </c>
      <c r="AB10" s="271">
        <f t="shared" si="2"/>
        <v>231000</v>
      </c>
      <c r="AC10" s="263">
        <f t="shared" si="3"/>
        <v>134000</v>
      </c>
      <c r="AD10" s="249">
        <f t="shared" si="4"/>
        <v>97000</v>
      </c>
      <c r="AE10" s="65">
        <v>370000</v>
      </c>
      <c r="AF10" s="78">
        <f t="shared" si="1"/>
        <v>-139000</v>
      </c>
      <c r="AG10" s="45">
        <f t="shared" si="5"/>
        <v>0.62432432432432428</v>
      </c>
      <c r="AH10" s="113">
        <v>440000</v>
      </c>
      <c r="AI10" s="114" t="s">
        <v>68</v>
      </c>
      <c r="AJ10" s="115" t="s">
        <v>69</v>
      </c>
      <c r="AK10" s="116">
        <v>396000</v>
      </c>
      <c r="AL10" s="117" t="s">
        <v>70</v>
      </c>
      <c r="AM10" s="116">
        <v>320000</v>
      </c>
      <c r="AN10" s="117" t="s">
        <v>71</v>
      </c>
      <c r="AO10" s="116">
        <v>370000</v>
      </c>
      <c r="AP10" s="117" t="s">
        <v>166</v>
      </c>
      <c r="AQ10" s="116">
        <v>370000</v>
      </c>
      <c r="AR10" s="117" t="s">
        <v>166</v>
      </c>
      <c r="AS10" s="116">
        <v>370000</v>
      </c>
      <c r="AT10" s="117" t="s">
        <v>166</v>
      </c>
      <c r="AU10" s="290">
        <v>555000</v>
      </c>
      <c r="AV10" s="117" t="s">
        <v>201</v>
      </c>
    </row>
    <row r="11" spans="1:48" x14ac:dyDescent="0.15">
      <c r="A11" s="87" t="s">
        <v>72</v>
      </c>
      <c r="B11" s="88"/>
      <c r="C11" s="56">
        <f t="shared" ref="C11" si="6">SUM(C5:C10)</f>
        <v>440000</v>
      </c>
      <c r="D11" s="56">
        <f t="shared" ref="D11:E11" si="7">SUM(D5:D10)</f>
        <v>365200</v>
      </c>
      <c r="E11" s="56">
        <f t="shared" si="7"/>
        <v>410000</v>
      </c>
      <c r="F11" s="56">
        <f t="shared" ref="F11" si="8">SUM(F5:F10)</f>
        <v>0</v>
      </c>
      <c r="G11" s="56">
        <f t="shared" ref="G11:H11" si="9">SUM(G5:G10)</f>
        <v>2363300</v>
      </c>
      <c r="H11" s="56">
        <f t="shared" si="9"/>
        <v>3681200</v>
      </c>
      <c r="I11" s="56">
        <f t="shared" ref="I11:J11" si="10">SUM(I5:I10)</f>
        <v>2163200</v>
      </c>
      <c r="J11" s="56">
        <f t="shared" si="10"/>
        <v>1959700</v>
      </c>
      <c r="K11" s="56">
        <f t="shared" ref="K11:L11" si="11">SUM(K5:K10)</f>
        <v>1716000</v>
      </c>
      <c r="L11" s="56">
        <f t="shared" si="11"/>
        <v>0</v>
      </c>
      <c r="M11" s="56">
        <f t="shared" ref="M11:N11" si="12">SUM(M5:M10)</f>
        <v>33600</v>
      </c>
      <c r="N11" s="56">
        <f t="shared" si="12"/>
        <v>92200</v>
      </c>
      <c r="O11" s="56">
        <f t="shared" ref="O11:P11" si="13">SUM(O5:O10)</f>
        <v>299200</v>
      </c>
      <c r="P11" s="56">
        <f t="shared" si="13"/>
        <v>0</v>
      </c>
      <c r="Q11" s="56">
        <f t="shared" ref="Q11:R11" si="14">SUM(Q5:Q10)</f>
        <v>440000</v>
      </c>
      <c r="R11" s="56">
        <f t="shared" si="14"/>
        <v>0</v>
      </c>
      <c r="S11" s="56">
        <f t="shared" ref="S11:T11" si="15">SUM(S5:S10)</f>
        <v>431200</v>
      </c>
      <c r="T11" s="56">
        <f t="shared" si="15"/>
        <v>0</v>
      </c>
      <c r="U11" s="56">
        <f t="shared" ref="U11:V11" si="16">SUM(U5:U10)</f>
        <v>84200</v>
      </c>
      <c r="V11" s="56">
        <f t="shared" si="16"/>
        <v>0</v>
      </c>
      <c r="W11" s="56">
        <f t="shared" ref="W11:X11" si="17">SUM(W5:W10)</f>
        <v>1482200</v>
      </c>
      <c r="X11" s="56">
        <f t="shared" si="17"/>
        <v>0</v>
      </c>
      <c r="Y11" s="8">
        <f t="shared" ref="Y11:Z11" si="18">SUM(Y5:Y10)</f>
        <v>2237200</v>
      </c>
      <c r="Z11" s="23">
        <f t="shared" si="18"/>
        <v>0</v>
      </c>
      <c r="AA11" s="13">
        <f t="shared" si="0"/>
        <v>12100100</v>
      </c>
      <c r="AB11" s="272">
        <f t="shared" si="2"/>
        <v>6098300</v>
      </c>
      <c r="AC11" s="216">
        <f t="shared" si="3"/>
        <v>7126100</v>
      </c>
      <c r="AD11" s="204">
        <f t="shared" si="4"/>
        <v>-1027800</v>
      </c>
      <c r="AE11" s="63">
        <f t="shared" ref="AE11" si="19">SUM(AE5:AE10)</f>
        <v>11159300</v>
      </c>
      <c r="AF11" s="8">
        <f t="shared" si="1"/>
        <v>-5061000</v>
      </c>
      <c r="AG11" s="48">
        <f t="shared" si="5"/>
        <v>0.54647692955651339</v>
      </c>
      <c r="AH11" s="118">
        <f>SUM(AH5:AH10)</f>
        <v>10888600</v>
      </c>
      <c r="AI11" s="19"/>
      <c r="AJ11" s="46"/>
      <c r="AK11" s="119">
        <f>SUM(AK5:AK10)</f>
        <v>10494300</v>
      </c>
      <c r="AL11" s="19"/>
      <c r="AM11" s="119">
        <f>SUM(AM5:AM10)</f>
        <v>10886000</v>
      </c>
      <c r="AN11" s="19"/>
      <c r="AO11" s="119">
        <f>SUM(AO5:AO10)</f>
        <v>10215900</v>
      </c>
      <c r="AP11" s="19"/>
      <c r="AQ11" s="119">
        <f>SUM(AQ5:AQ10)</f>
        <v>10215900</v>
      </c>
      <c r="AR11" s="19"/>
      <c r="AS11" s="119">
        <f>SUM(AS5:AS10)</f>
        <v>11159300</v>
      </c>
      <c r="AT11" s="19"/>
      <c r="AU11" s="291">
        <f>SUM(AU5:AU10)</f>
        <v>11501100</v>
      </c>
      <c r="AV11" s="19"/>
    </row>
    <row r="12" spans="1:48" x14ac:dyDescent="0.15">
      <c r="A12" s="67"/>
      <c r="B12" s="22" t="s">
        <v>212</v>
      </c>
      <c r="C12" s="80">
        <v>154000</v>
      </c>
      <c r="D12" s="80">
        <v>192500</v>
      </c>
      <c r="E12" s="80"/>
      <c r="F12" s="80">
        <v>539000</v>
      </c>
      <c r="G12" s="80">
        <v>154000</v>
      </c>
      <c r="H12" s="80"/>
      <c r="I12" s="80">
        <v>231000</v>
      </c>
      <c r="J12" s="80"/>
      <c r="K12" s="80">
        <v>847000</v>
      </c>
      <c r="L12" s="80"/>
      <c r="M12" s="80"/>
      <c r="N12" s="80"/>
      <c r="O12" s="80">
        <v>154000</v>
      </c>
      <c r="P12" s="80"/>
      <c r="Q12" s="80">
        <v>231000</v>
      </c>
      <c r="R12" s="80"/>
      <c r="S12" s="80">
        <v>231000</v>
      </c>
      <c r="T12" s="80"/>
      <c r="U12" s="80"/>
      <c r="V12" s="80"/>
      <c r="W12" s="80">
        <v>770000</v>
      </c>
      <c r="X12" s="80"/>
      <c r="Y12" s="6">
        <v>1232000</v>
      </c>
      <c r="Z12" s="22"/>
      <c r="AA12" s="14">
        <f t="shared" si="0"/>
        <v>4004000</v>
      </c>
      <c r="AB12" s="273">
        <f t="shared" si="2"/>
        <v>731500</v>
      </c>
      <c r="AC12" s="214">
        <f t="shared" si="3"/>
        <v>1386000</v>
      </c>
      <c r="AD12" s="322">
        <f t="shared" si="4"/>
        <v>-654500</v>
      </c>
      <c r="AE12" s="64">
        <v>3426500</v>
      </c>
      <c r="AF12" s="55">
        <f t="shared" si="1"/>
        <v>-2695000</v>
      </c>
      <c r="AG12" s="44">
        <f t="shared" si="5"/>
        <v>0.21348314606741572</v>
      </c>
      <c r="AH12" s="120">
        <v>4212000</v>
      </c>
      <c r="AI12" s="121" t="s">
        <v>47</v>
      </c>
      <c r="AJ12" s="122" t="s">
        <v>48</v>
      </c>
      <c r="AK12" s="123">
        <v>4004000</v>
      </c>
      <c r="AL12" s="24" t="s">
        <v>73</v>
      </c>
      <c r="AM12" s="123">
        <v>3575000</v>
      </c>
      <c r="AN12" s="24" t="s">
        <v>74</v>
      </c>
      <c r="AO12" s="123">
        <v>3146000</v>
      </c>
      <c r="AP12" s="24" t="s">
        <v>164</v>
      </c>
      <c r="AQ12" s="123">
        <v>3146000</v>
      </c>
      <c r="AR12" s="24" t="s">
        <v>164</v>
      </c>
      <c r="AS12" s="123">
        <v>3426500</v>
      </c>
      <c r="AT12" s="27" t="s">
        <v>189</v>
      </c>
      <c r="AU12" s="313">
        <v>3580500</v>
      </c>
      <c r="AV12" s="27" t="s">
        <v>216</v>
      </c>
    </row>
    <row r="13" spans="1:48" x14ac:dyDescent="0.15">
      <c r="A13" s="67"/>
      <c r="B13" s="20" t="s">
        <v>220</v>
      </c>
      <c r="C13" s="1">
        <v>176000</v>
      </c>
      <c r="D13" s="1">
        <v>35200</v>
      </c>
      <c r="E13" s="1">
        <v>352000</v>
      </c>
      <c r="F13" s="1"/>
      <c r="G13" s="1">
        <v>246400</v>
      </c>
      <c r="H13" s="1">
        <v>35200</v>
      </c>
      <c r="I13" s="1">
        <v>140800</v>
      </c>
      <c r="J13" s="1">
        <v>35200</v>
      </c>
      <c r="K13" s="1">
        <v>264000</v>
      </c>
      <c r="L13" s="1"/>
      <c r="M13" s="1">
        <v>17600</v>
      </c>
      <c r="N13" s="1">
        <v>35200</v>
      </c>
      <c r="O13" s="1">
        <v>35200</v>
      </c>
      <c r="P13" s="1"/>
      <c r="Q13" s="1"/>
      <c r="R13" s="1"/>
      <c r="S13" s="1">
        <v>35200</v>
      </c>
      <c r="T13" s="1"/>
      <c r="U13" s="1">
        <v>35200</v>
      </c>
      <c r="V13" s="1"/>
      <c r="W13" s="1">
        <v>35200</v>
      </c>
      <c r="X13" s="1"/>
      <c r="Y13" s="33">
        <v>35200</v>
      </c>
      <c r="Z13" s="20"/>
      <c r="AA13" s="4">
        <f t="shared" si="0"/>
        <v>1372800</v>
      </c>
      <c r="AB13" s="255">
        <f t="shared" si="2"/>
        <v>140800</v>
      </c>
      <c r="AC13" s="221">
        <f t="shared" si="3"/>
        <v>1196800</v>
      </c>
      <c r="AD13" s="309">
        <f t="shared" si="4"/>
        <v>-1056000</v>
      </c>
      <c r="AE13" s="40">
        <v>1496000</v>
      </c>
      <c r="AF13" s="33">
        <f t="shared" si="1"/>
        <v>-1355200</v>
      </c>
      <c r="AG13" s="39">
        <f t="shared" si="5"/>
        <v>9.4117647058823528E-2</v>
      </c>
      <c r="AH13" s="107">
        <v>260000</v>
      </c>
      <c r="AI13" s="108" t="s">
        <v>51</v>
      </c>
      <c r="AJ13" s="109" t="s">
        <v>75</v>
      </c>
      <c r="AK13" s="110">
        <v>260000</v>
      </c>
      <c r="AL13" s="108" t="s">
        <v>51</v>
      </c>
      <c r="AM13" s="110">
        <v>1500000</v>
      </c>
      <c r="AN13" s="108" t="s">
        <v>53</v>
      </c>
      <c r="AO13" s="110">
        <v>1500000</v>
      </c>
      <c r="AP13" s="108" t="s">
        <v>53</v>
      </c>
      <c r="AQ13" s="110">
        <v>1500000</v>
      </c>
      <c r="AR13" s="108" t="s">
        <v>53</v>
      </c>
      <c r="AS13" s="110">
        <v>1496000</v>
      </c>
      <c r="AT13" s="108" t="s">
        <v>53</v>
      </c>
      <c r="AU13" s="311">
        <v>325600</v>
      </c>
      <c r="AV13" s="108" t="s">
        <v>218</v>
      </c>
    </row>
    <row r="14" spans="1:48" x14ac:dyDescent="0.15">
      <c r="A14" s="67"/>
      <c r="B14" s="23" t="s">
        <v>76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8"/>
      <c r="Z14" s="23"/>
      <c r="AA14" s="13">
        <f t="shared" si="0"/>
        <v>0</v>
      </c>
      <c r="AB14" s="272">
        <f t="shared" si="2"/>
        <v>0</v>
      </c>
      <c r="AC14" s="216">
        <f t="shared" si="3"/>
        <v>0</v>
      </c>
      <c r="AD14" s="204">
        <f t="shared" si="4"/>
        <v>0</v>
      </c>
      <c r="AE14" s="63">
        <v>0</v>
      </c>
      <c r="AF14" s="8">
        <f t="shared" si="1"/>
        <v>0</v>
      </c>
      <c r="AG14" s="124"/>
      <c r="AH14" s="125">
        <v>0</v>
      </c>
      <c r="AI14" s="126"/>
      <c r="AJ14" s="127"/>
      <c r="AK14" s="128">
        <v>0</v>
      </c>
      <c r="AL14" s="126"/>
      <c r="AM14" s="128">
        <v>0</v>
      </c>
      <c r="AN14" s="126"/>
      <c r="AO14" s="128">
        <v>0</v>
      </c>
      <c r="AP14" s="126"/>
      <c r="AQ14" s="128">
        <v>0</v>
      </c>
      <c r="AR14" s="126"/>
      <c r="AS14" s="128">
        <v>0</v>
      </c>
      <c r="AT14" s="126"/>
      <c r="AU14" s="314">
        <v>0</v>
      </c>
      <c r="AV14" s="126"/>
    </row>
    <row r="15" spans="1:48" ht="14.25" thickBot="1" x14ac:dyDescent="0.2">
      <c r="A15" s="87" t="s">
        <v>10</v>
      </c>
      <c r="B15" s="88"/>
      <c r="C15" s="56">
        <f t="shared" ref="C15" si="20">SUM(C12:C14)</f>
        <v>330000</v>
      </c>
      <c r="D15" s="56">
        <f t="shared" ref="D15:E15" si="21">SUM(D12:D14)</f>
        <v>227700</v>
      </c>
      <c r="E15" s="56">
        <f t="shared" si="21"/>
        <v>352000</v>
      </c>
      <c r="F15" s="56">
        <f t="shared" ref="F15" si="22">SUM(F12:F14)</f>
        <v>539000</v>
      </c>
      <c r="G15" s="56">
        <f t="shared" ref="G15:H15" si="23">SUM(G12:G14)</f>
        <v>400400</v>
      </c>
      <c r="H15" s="56">
        <f t="shared" si="23"/>
        <v>35200</v>
      </c>
      <c r="I15" s="56">
        <f t="shared" ref="I15:J15" si="24">SUM(I12:I14)</f>
        <v>371800</v>
      </c>
      <c r="J15" s="56">
        <f t="shared" si="24"/>
        <v>35200</v>
      </c>
      <c r="K15" s="56">
        <f t="shared" ref="K15:L15" si="25">SUM(K12:K14)</f>
        <v>1111000</v>
      </c>
      <c r="L15" s="56">
        <f t="shared" si="25"/>
        <v>0</v>
      </c>
      <c r="M15" s="56">
        <f t="shared" ref="M15:N15" si="26">SUM(M12:M14)</f>
        <v>17600</v>
      </c>
      <c r="N15" s="56">
        <f t="shared" si="26"/>
        <v>35200</v>
      </c>
      <c r="O15" s="56">
        <f t="shared" ref="O15:P15" si="27">SUM(O12:O14)</f>
        <v>189200</v>
      </c>
      <c r="P15" s="56">
        <f t="shared" si="27"/>
        <v>0</v>
      </c>
      <c r="Q15" s="56">
        <f t="shared" ref="Q15:R15" si="28">SUM(Q12:Q14)</f>
        <v>231000</v>
      </c>
      <c r="R15" s="56">
        <f t="shared" si="28"/>
        <v>0</v>
      </c>
      <c r="S15" s="56">
        <f t="shared" ref="S15:T15" si="29">SUM(S12:S14)</f>
        <v>266200</v>
      </c>
      <c r="T15" s="56">
        <f t="shared" si="29"/>
        <v>0</v>
      </c>
      <c r="U15" s="56">
        <f t="shared" ref="U15:V15" si="30">SUM(U12:U14)</f>
        <v>35200</v>
      </c>
      <c r="V15" s="56">
        <f t="shared" si="30"/>
        <v>0</v>
      </c>
      <c r="W15" s="56">
        <f t="shared" ref="W15:X15" si="31">SUM(W12:W14)</f>
        <v>805200</v>
      </c>
      <c r="X15" s="56">
        <f t="shared" si="31"/>
        <v>0</v>
      </c>
      <c r="Y15" s="8">
        <f t="shared" ref="Y15:Z15" si="32">SUM(Y12:Y14)</f>
        <v>1267200</v>
      </c>
      <c r="Z15" s="23">
        <f t="shared" si="32"/>
        <v>0</v>
      </c>
      <c r="AA15" s="13">
        <f t="shared" si="0"/>
        <v>5376800</v>
      </c>
      <c r="AB15" s="272">
        <f t="shared" si="2"/>
        <v>872300</v>
      </c>
      <c r="AC15" s="216">
        <f t="shared" si="3"/>
        <v>2582800</v>
      </c>
      <c r="AD15" s="204">
        <f t="shared" si="4"/>
        <v>-1710500</v>
      </c>
      <c r="AE15" s="63">
        <f t="shared" ref="AE15" si="33">SUM(AE12:AE13)</f>
        <v>4922500</v>
      </c>
      <c r="AF15" s="8">
        <f t="shared" si="1"/>
        <v>-4050200</v>
      </c>
      <c r="AG15" s="52">
        <f t="shared" si="5"/>
        <v>0.17720670391061452</v>
      </c>
      <c r="AH15" s="67">
        <f>SUM(AH12:AH14)</f>
        <v>4472000</v>
      </c>
      <c r="AI15" s="27"/>
      <c r="AJ15" s="36"/>
      <c r="AK15" s="129">
        <f>SUM(AK12:AK14)</f>
        <v>4264000</v>
      </c>
      <c r="AL15" s="27"/>
      <c r="AM15" s="129">
        <f>SUM(AM12:AM14)</f>
        <v>5075000</v>
      </c>
      <c r="AN15" s="27"/>
      <c r="AO15" s="129">
        <f>SUM(AO12:AO14)</f>
        <v>4646000</v>
      </c>
      <c r="AP15" s="27"/>
      <c r="AQ15" s="129">
        <f>SUM(AQ12:AQ14)</f>
        <v>4646000</v>
      </c>
      <c r="AR15" s="27"/>
      <c r="AS15" s="129">
        <f>SUM(AS12:AS14)</f>
        <v>4922500</v>
      </c>
      <c r="AT15" s="27"/>
      <c r="AU15" s="292">
        <f>SUM(AU12:AU14)</f>
        <v>3906100</v>
      </c>
      <c r="AV15" s="27"/>
    </row>
    <row r="16" spans="1:48" ht="14.25" thickBot="1" x14ac:dyDescent="0.2">
      <c r="A16" s="68" t="s">
        <v>11</v>
      </c>
      <c r="B16" s="90"/>
      <c r="C16" s="60">
        <f t="shared" ref="C16" si="34">C11-C15</f>
        <v>110000</v>
      </c>
      <c r="D16" s="60">
        <f t="shared" ref="D16:E16" si="35">D11-D15</f>
        <v>137500</v>
      </c>
      <c r="E16" s="60">
        <f t="shared" si="35"/>
        <v>58000</v>
      </c>
      <c r="F16" s="60">
        <f t="shared" ref="F16" si="36">F11-F15</f>
        <v>-539000</v>
      </c>
      <c r="G16" s="60">
        <f t="shared" ref="G16:H16" si="37">G11-G15</f>
        <v>1962900</v>
      </c>
      <c r="H16" s="60">
        <f t="shared" si="37"/>
        <v>3646000</v>
      </c>
      <c r="I16" s="60">
        <f t="shared" ref="I16:J16" si="38">I11-I15</f>
        <v>1791400</v>
      </c>
      <c r="J16" s="60">
        <f t="shared" si="38"/>
        <v>1924500</v>
      </c>
      <c r="K16" s="60">
        <f t="shared" ref="K16:L16" si="39">K11-K15</f>
        <v>605000</v>
      </c>
      <c r="L16" s="60">
        <f t="shared" si="39"/>
        <v>0</v>
      </c>
      <c r="M16" s="60">
        <f t="shared" ref="M16:N16" si="40">M11-M15</f>
        <v>16000</v>
      </c>
      <c r="N16" s="60">
        <f t="shared" si="40"/>
        <v>57000</v>
      </c>
      <c r="O16" s="60">
        <f t="shared" ref="O16:P16" si="41">O11-O15</f>
        <v>110000</v>
      </c>
      <c r="P16" s="60">
        <f t="shared" si="41"/>
        <v>0</v>
      </c>
      <c r="Q16" s="60">
        <f t="shared" ref="Q16:R16" si="42">Q11-Q15</f>
        <v>209000</v>
      </c>
      <c r="R16" s="60">
        <f t="shared" si="42"/>
        <v>0</v>
      </c>
      <c r="S16" s="60">
        <f t="shared" ref="S16:T16" si="43">S11-S15</f>
        <v>165000</v>
      </c>
      <c r="T16" s="60">
        <f t="shared" si="43"/>
        <v>0</v>
      </c>
      <c r="U16" s="60">
        <f t="shared" ref="U16:V16" si="44">U11-U15</f>
        <v>49000</v>
      </c>
      <c r="V16" s="60">
        <f t="shared" si="44"/>
        <v>0</v>
      </c>
      <c r="W16" s="60">
        <f t="shared" ref="W16:X16" si="45">W11-W15</f>
        <v>677000</v>
      </c>
      <c r="X16" s="60">
        <f t="shared" si="45"/>
        <v>0</v>
      </c>
      <c r="Y16" s="70">
        <f t="shared" ref="Y16:Z16" si="46">Y11-Y15</f>
        <v>970000</v>
      </c>
      <c r="Z16" s="28">
        <f t="shared" si="46"/>
        <v>0</v>
      </c>
      <c r="AA16" s="10">
        <f t="shared" si="0"/>
        <v>6723300</v>
      </c>
      <c r="AB16" s="325">
        <f t="shared" si="2"/>
        <v>5226000</v>
      </c>
      <c r="AC16" s="327">
        <f t="shared" si="3"/>
        <v>4543300</v>
      </c>
      <c r="AD16" s="320">
        <f t="shared" si="4"/>
        <v>682700</v>
      </c>
      <c r="AE16" s="68">
        <f t="shared" ref="AE16" si="47">AE11-AE15</f>
        <v>6236800</v>
      </c>
      <c r="AF16" s="70">
        <f t="shared" si="1"/>
        <v>-1010800</v>
      </c>
      <c r="AG16" s="42">
        <f t="shared" si="5"/>
        <v>0.83792970754232943</v>
      </c>
      <c r="AH16" s="130">
        <f>AH11-AH15</f>
        <v>6416600</v>
      </c>
      <c r="AI16" s="28"/>
      <c r="AJ16" s="41"/>
      <c r="AK16" s="131">
        <f>AK11-AK15</f>
        <v>6230300</v>
      </c>
      <c r="AL16" s="28"/>
      <c r="AM16" s="131">
        <f>AM11-AM15</f>
        <v>5811000</v>
      </c>
      <c r="AN16" s="28"/>
      <c r="AO16" s="131">
        <f>AO11-AO15</f>
        <v>5569900</v>
      </c>
      <c r="AP16" s="28"/>
      <c r="AQ16" s="131">
        <f>AQ11-AQ15</f>
        <v>5569900</v>
      </c>
      <c r="AR16" s="28"/>
      <c r="AS16" s="243">
        <f>AS11-AS15</f>
        <v>6236800</v>
      </c>
      <c r="AT16" s="28"/>
      <c r="AU16" s="293">
        <f>AU11-AU15</f>
        <v>7595000</v>
      </c>
      <c r="AV16" s="28"/>
    </row>
    <row r="17" spans="1:48" ht="54" x14ac:dyDescent="0.15">
      <c r="A17" s="67"/>
      <c r="B17" s="20" t="s">
        <v>13</v>
      </c>
      <c r="C17" s="1">
        <v>405740</v>
      </c>
      <c r="D17" s="1">
        <v>81240</v>
      </c>
      <c r="E17" s="1">
        <v>7100</v>
      </c>
      <c r="F17" s="1">
        <v>271396</v>
      </c>
      <c r="G17" s="1">
        <v>29949</v>
      </c>
      <c r="H17" s="1">
        <v>93960</v>
      </c>
      <c r="I17" s="1"/>
      <c r="J17" s="1"/>
      <c r="K17" s="1"/>
      <c r="L17" s="1"/>
      <c r="M17" s="1">
        <v>8900</v>
      </c>
      <c r="N17" s="1"/>
      <c r="O17" s="1"/>
      <c r="P17" s="1"/>
      <c r="Q17" s="1">
        <v>7300</v>
      </c>
      <c r="R17" s="1"/>
      <c r="S17" s="1"/>
      <c r="T17" s="1"/>
      <c r="U17" s="1">
        <v>79683</v>
      </c>
      <c r="V17" s="1"/>
      <c r="W17" s="1"/>
      <c r="X17" s="1"/>
      <c r="Y17" s="33">
        <v>90874</v>
      </c>
      <c r="Z17" s="20"/>
      <c r="AA17" s="4">
        <f t="shared" si="0"/>
        <v>629546</v>
      </c>
      <c r="AB17" s="255">
        <f t="shared" si="2"/>
        <v>446596</v>
      </c>
      <c r="AC17" s="256">
        <f t="shared" si="3"/>
        <v>451689</v>
      </c>
      <c r="AD17" s="202">
        <f t="shared" si="4"/>
        <v>-5093</v>
      </c>
      <c r="AE17" s="40">
        <v>620000</v>
      </c>
      <c r="AF17" s="33">
        <f t="shared" si="1"/>
        <v>-173404</v>
      </c>
      <c r="AG17" s="44">
        <f t="shared" si="5"/>
        <v>0.72031612903225806</v>
      </c>
      <c r="AH17" s="132">
        <v>420000</v>
      </c>
      <c r="AI17" s="133" t="s">
        <v>77</v>
      </c>
      <c r="AJ17" s="134" t="s">
        <v>78</v>
      </c>
      <c r="AK17" s="135">
        <v>130000</v>
      </c>
      <c r="AL17" s="133" t="s">
        <v>79</v>
      </c>
      <c r="AM17" s="135">
        <v>200000</v>
      </c>
      <c r="AN17" s="133" t="s">
        <v>80</v>
      </c>
      <c r="AO17" s="135">
        <v>150000</v>
      </c>
      <c r="AP17" s="133" t="s">
        <v>169</v>
      </c>
      <c r="AQ17" s="135">
        <v>150000</v>
      </c>
      <c r="AR17" s="133" t="s">
        <v>169</v>
      </c>
      <c r="AS17" s="135">
        <v>620000</v>
      </c>
      <c r="AT17" s="133" t="s">
        <v>188</v>
      </c>
      <c r="AU17" s="315">
        <v>800000</v>
      </c>
      <c r="AV17" s="133" t="s">
        <v>202</v>
      </c>
    </row>
    <row r="18" spans="1:48" x14ac:dyDescent="0.15">
      <c r="A18" s="67"/>
      <c r="B18" s="20" t="s">
        <v>14</v>
      </c>
      <c r="C18" s="1"/>
      <c r="D18" s="1">
        <v>47930</v>
      </c>
      <c r="E18" s="1">
        <v>75420</v>
      </c>
      <c r="F18" s="1">
        <v>24930</v>
      </c>
      <c r="G18" s="1"/>
      <c r="H18" s="1"/>
      <c r="I18" s="1"/>
      <c r="J18" s="1"/>
      <c r="K18" s="1"/>
      <c r="L18" s="1"/>
      <c r="M18" s="1">
        <v>66830</v>
      </c>
      <c r="N18" s="1"/>
      <c r="O18" s="1"/>
      <c r="P18" s="1"/>
      <c r="Q18" s="1">
        <v>-84000</v>
      </c>
      <c r="R18" s="1"/>
      <c r="S18" s="1">
        <v>147930</v>
      </c>
      <c r="T18" s="1"/>
      <c r="U18" s="1">
        <v>10010</v>
      </c>
      <c r="V18" s="1"/>
      <c r="W18" s="1"/>
      <c r="X18" s="1"/>
      <c r="Y18" s="33">
        <v>190000</v>
      </c>
      <c r="Z18" s="20"/>
      <c r="AA18" s="4">
        <f t="shared" si="0"/>
        <v>406190</v>
      </c>
      <c r="AB18" s="255">
        <f t="shared" si="2"/>
        <v>72860</v>
      </c>
      <c r="AC18" s="256">
        <f t="shared" si="3"/>
        <v>142250</v>
      </c>
      <c r="AD18" s="257">
        <f t="shared" si="4"/>
        <v>-69390</v>
      </c>
      <c r="AE18" s="40">
        <v>200000</v>
      </c>
      <c r="AF18" s="33">
        <f t="shared" si="1"/>
        <v>-127140</v>
      </c>
      <c r="AG18" s="39">
        <f t="shared" si="5"/>
        <v>0.36430000000000001</v>
      </c>
      <c r="AH18" s="111">
        <v>210000</v>
      </c>
      <c r="AI18" s="108" t="s">
        <v>81</v>
      </c>
      <c r="AJ18" s="109" t="s">
        <v>82</v>
      </c>
      <c r="AK18" s="112">
        <v>210000</v>
      </c>
      <c r="AL18" s="108" t="s">
        <v>81</v>
      </c>
      <c r="AM18" s="112">
        <v>140000</v>
      </c>
      <c r="AN18" s="108" t="s">
        <v>83</v>
      </c>
      <c r="AO18" s="112">
        <v>200000</v>
      </c>
      <c r="AP18" s="108" t="s">
        <v>170</v>
      </c>
      <c r="AQ18" s="112">
        <v>200000</v>
      </c>
      <c r="AR18" s="108" t="s">
        <v>170</v>
      </c>
      <c r="AS18" s="112">
        <v>200000</v>
      </c>
      <c r="AT18" s="108" t="s">
        <v>180</v>
      </c>
      <c r="AU18" s="312">
        <v>400000</v>
      </c>
      <c r="AV18" s="108" t="s">
        <v>213</v>
      </c>
    </row>
    <row r="19" spans="1:48" x14ac:dyDescent="0.15">
      <c r="A19" s="67"/>
      <c r="B19" s="20" t="s">
        <v>84</v>
      </c>
      <c r="C19" s="1"/>
      <c r="D19" s="1"/>
      <c r="E19" s="1">
        <v>2</v>
      </c>
      <c r="F19" s="1">
        <v>227</v>
      </c>
      <c r="G19" s="1"/>
      <c r="H19" s="1"/>
      <c r="I19" s="1"/>
      <c r="J19" s="1"/>
      <c r="K19" s="1">
        <v>77</v>
      </c>
      <c r="L19" s="1">
        <v>1339</v>
      </c>
      <c r="M19" s="1">
        <v>25</v>
      </c>
      <c r="N19" s="1">
        <v>332</v>
      </c>
      <c r="O19" s="1"/>
      <c r="P19" s="1"/>
      <c r="Q19" s="1"/>
      <c r="R19" s="1"/>
      <c r="S19" s="1">
        <v>211</v>
      </c>
      <c r="T19" s="1"/>
      <c r="U19" s="1"/>
      <c r="V19" s="1"/>
      <c r="W19" s="1">
        <v>415</v>
      </c>
      <c r="X19" s="1"/>
      <c r="Y19" s="33">
        <v>266912</v>
      </c>
      <c r="Z19" s="20"/>
      <c r="AA19" s="4">
        <f t="shared" si="0"/>
        <v>267642</v>
      </c>
      <c r="AB19" s="255">
        <f t="shared" si="2"/>
        <v>1898</v>
      </c>
      <c r="AC19" s="256">
        <f t="shared" si="3"/>
        <v>104</v>
      </c>
      <c r="AD19" s="202">
        <f t="shared" si="4"/>
        <v>1794</v>
      </c>
      <c r="AE19" s="40">
        <v>100000</v>
      </c>
      <c r="AF19" s="33">
        <f t="shared" si="1"/>
        <v>-98102</v>
      </c>
      <c r="AG19" s="39">
        <f t="shared" si="5"/>
        <v>1.898E-2</v>
      </c>
      <c r="AH19" s="111">
        <v>100000</v>
      </c>
      <c r="AI19" s="108" t="s">
        <v>85</v>
      </c>
      <c r="AJ19" s="109" t="s">
        <v>86</v>
      </c>
      <c r="AK19" s="112">
        <v>230000</v>
      </c>
      <c r="AL19" s="108" t="s">
        <v>87</v>
      </c>
      <c r="AM19" s="112">
        <v>150000</v>
      </c>
      <c r="AN19" s="108" t="s">
        <v>88</v>
      </c>
      <c r="AO19" s="112">
        <v>360000</v>
      </c>
      <c r="AP19" s="108" t="s">
        <v>88</v>
      </c>
      <c r="AQ19" s="112">
        <v>360000</v>
      </c>
      <c r="AR19" s="108" t="s">
        <v>88</v>
      </c>
      <c r="AS19" s="112">
        <v>100000</v>
      </c>
      <c r="AT19" s="108" t="s">
        <v>88</v>
      </c>
      <c r="AU19" s="312">
        <v>300000</v>
      </c>
      <c r="AV19" s="108" t="s">
        <v>203</v>
      </c>
    </row>
    <row r="20" spans="1:48" ht="27" x14ac:dyDescent="0.15">
      <c r="A20" s="67"/>
      <c r="B20" s="20" t="s">
        <v>89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>
        <v>1750000</v>
      </c>
      <c r="N20" s="1">
        <v>1750000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33">
        <v>1750000</v>
      </c>
      <c r="Z20" s="20"/>
      <c r="AA20" s="4">
        <f t="shared" si="0"/>
        <v>3500000</v>
      </c>
      <c r="AB20" s="255">
        <f t="shared" si="2"/>
        <v>1750000</v>
      </c>
      <c r="AC20" s="256">
        <f t="shared" si="3"/>
        <v>1750000</v>
      </c>
      <c r="AD20" s="202">
        <f t="shared" si="4"/>
        <v>0</v>
      </c>
      <c r="AE20" s="40">
        <v>3500000</v>
      </c>
      <c r="AF20" s="33">
        <f t="shared" si="1"/>
        <v>-1750000</v>
      </c>
      <c r="AG20" s="39">
        <f t="shared" si="5"/>
        <v>0.5</v>
      </c>
      <c r="AH20" s="69">
        <v>3500000</v>
      </c>
      <c r="AI20" s="136" t="s">
        <v>90</v>
      </c>
      <c r="AJ20" s="39" t="s">
        <v>91</v>
      </c>
      <c r="AK20" s="106">
        <v>3500000</v>
      </c>
      <c r="AL20" s="136" t="s">
        <v>90</v>
      </c>
      <c r="AM20" s="106">
        <v>3500000</v>
      </c>
      <c r="AN20" s="136" t="s">
        <v>90</v>
      </c>
      <c r="AO20" s="106">
        <v>3500000</v>
      </c>
      <c r="AP20" s="136" t="s">
        <v>90</v>
      </c>
      <c r="AQ20" s="106">
        <v>3500000</v>
      </c>
      <c r="AR20" s="136" t="s">
        <v>90</v>
      </c>
      <c r="AS20" s="106">
        <v>3500000</v>
      </c>
      <c r="AT20" s="136" t="s">
        <v>90</v>
      </c>
      <c r="AU20" s="255">
        <v>3500000</v>
      </c>
      <c r="AV20" s="136" t="s">
        <v>90</v>
      </c>
    </row>
    <row r="21" spans="1:48" x14ac:dyDescent="0.15">
      <c r="A21" s="67"/>
      <c r="B21" s="20" t="s">
        <v>16</v>
      </c>
      <c r="C21" s="1"/>
      <c r="D21" s="1">
        <v>19800</v>
      </c>
      <c r="E21" s="1">
        <v>22170</v>
      </c>
      <c r="F21" s="1"/>
      <c r="G21" s="1">
        <v>154330</v>
      </c>
      <c r="H21" s="1">
        <v>154330</v>
      </c>
      <c r="I21" s="1"/>
      <c r="J21" s="1"/>
      <c r="K21" s="1">
        <v>64900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3"/>
      <c r="Z21" s="20"/>
      <c r="AA21" s="4">
        <f t="shared" si="0"/>
        <v>241400</v>
      </c>
      <c r="AB21" s="255">
        <f t="shared" si="2"/>
        <v>174130</v>
      </c>
      <c r="AC21" s="256">
        <f t="shared" si="3"/>
        <v>241400</v>
      </c>
      <c r="AD21" s="202">
        <f t="shared" si="4"/>
        <v>-67270</v>
      </c>
      <c r="AE21" s="40">
        <v>180000</v>
      </c>
      <c r="AF21" s="33">
        <f t="shared" si="1"/>
        <v>-5870</v>
      </c>
      <c r="AG21" s="39">
        <f t="shared" si="5"/>
        <v>0.96738888888888885</v>
      </c>
      <c r="AH21" s="111">
        <v>200000</v>
      </c>
      <c r="AI21" s="108" t="s">
        <v>92</v>
      </c>
      <c r="AJ21" s="109" t="s">
        <v>93</v>
      </c>
      <c r="AK21" s="112">
        <v>300000</v>
      </c>
      <c r="AL21" s="108" t="s">
        <v>94</v>
      </c>
      <c r="AM21" s="112">
        <v>250000</v>
      </c>
      <c r="AN21" s="108" t="s">
        <v>95</v>
      </c>
      <c r="AO21" s="112">
        <v>200000</v>
      </c>
      <c r="AP21" s="108" t="s">
        <v>167</v>
      </c>
      <c r="AQ21" s="112">
        <v>200000</v>
      </c>
      <c r="AR21" s="108" t="s">
        <v>167</v>
      </c>
      <c r="AS21" s="112">
        <v>180000</v>
      </c>
      <c r="AT21" s="108" t="s">
        <v>181</v>
      </c>
      <c r="AU21" s="312">
        <v>300000</v>
      </c>
      <c r="AV21" s="108" t="s">
        <v>209</v>
      </c>
    </row>
    <row r="22" spans="1:48" x14ac:dyDescent="0.15">
      <c r="A22" s="67"/>
      <c r="B22" s="20" t="s">
        <v>12</v>
      </c>
      <c r="C22" s="1">
        <v>22000</v>
      </c>
      <c r="D22" s="1">
        <v>22000</v>
      </c>
      <c r="E22" s="1">
        <v>22000</v>
      </c>
      <c r="F22" s="1">
        <v>22000</v>
      </c>
      <c r="G22" s="1">
        <v>22000</v>
      </c>
      <c r="H22" s="1">
        <v>132000</v>
      </c>
      <c r="I22" s="1">
        <v>132000</v>
      </c>
      <c r="J22" s="1">
        <v>22000</v>
      </c>
      <c r="K22" s="1">
        <v>22000</v>
      </c>
      <c r="L22" s="1">
        <v>22000</v>
      </c>
      <c r="M22" s="1">
        <v>22000</v>
      </c>
      <c r="N22" s="1">
        <v>22000</v>
      </c>
      <c r="O22" s="1">
        <v>22000</v>
      </c>
      <c r="P22" s="1"/>
      <c r="Q22" s="1">
        <v>22000</v>
      </c>
      <c r="R22" s="1"/>
      <c r="S22" s="1">
        <v>22000</v>
      </c>
      <c r="T22" s="1"/>
      <c r="U22" s="1">
        <v>22000</v>
      </c>
      <c r="V22" s="1"/>
      <c r="W22" s="1">
        <v>22000</v>
      </c>
      <c r="X22" s="1"/>
      <c r="Y22" s="33">
        <v>22000</v>
      </c>
      <c r="Z22" s="20"/>
      <c r="AA22" s="4">
        <f t="shared" si="0"/>
        <v>374000</v>
      </c>
      <c r="AB22" s="255">
        <f t="shared" si="2"/>
        <v>242000</v>
      </c>
      <c r="AC22" s="256">
        <f t="shared" si="3"/>
        <v>242000</v>
      </c>
      <c r="AD22" s="202">
        <f t="shared" si="4"/>
        <v>0</v>
      </c>
      <c r="AE22" s="40">
        <v>375400</v>
      </c>
      <c r="AF22" s="33">
        <f t="shared" si="1"/>
        <v>-133400</v>
      </c>
      <c r="AG22" s="39">
        <f t="shared" si="5"/>
        <v>0.64464571124134262</v>
      </c>
      <c r="AH22" s="137">
        <v>550000</v>
      </c>
      <c r="AI22" s="138" t="s">
        <v>96</v>
      </c>
      <c r="AJ22" s="109" t="s">
        <v>97</v>
      </c>
      <c r="AK22" s="139">
        <v>450000</v>
      </c>
      <c r="AL22" s="138" t="s">
        <v>98</v>
      </c>
      <c r="AM22" s="139">
        <v>450000</v>
      </c>
      <c r="AN22" s="138" t="s">
        <v>99</v>
      </c>
      <c r="AO22" s="139">
        <v>375400</v>
      </c>
      <c r="AP22" s="138" t="s">
        <v>167</v>
      </c>
      <c r="AQ22" s="139">
        <v>375400</v>
      </c>
      <c r="AR22" s="138" t="s">
        <v>167</v>
      </c>
      <c r="AS22" s="139">
        <v>375400</v>
      </c>
      <c r="AT22" s="138" t="s">
        <v>181</v>
      </c>
      <c r="AU22" s="294">
        <v>380000</v>
      </c>
      <c r="AV22" s="138" t="s">
        <v>204</v>
      </c>
    </row>
    <row r="23" spans="1:48" ht="27" x14ac:dyDescent="0.15">
      <c r="A23" s="67"/>
      <c r="B23" s="24" t="s">
        <v>100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>
        <v>17050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3"/>
      <c r="Z23" s="20"/>
      <c r="AA23" s="4">
        <f t="shared" si="0"/>
        <v>17050</v>
      </c>
      <c r="AB23" s="255">
        <f t="shared" si="2"/>
        <v>0</v>
      </c>
      <c r="AC23" s="256">
        <f t="shared" si="3"/>
        <v>17050</v>
      </c>
      <c r="AD23" s="202">
        <f t="shared" si="4"/>
        <v>-17050</v>
      </c>
      <c r="AE23" s="40">
        <v>10000</v>
      </c>
      <c r="AF23" s="33">
        <f t="shared" si="1"/>
        <v>-10000</v>
      </c>
      <c r="AG23" s="39">
        <f t="shared" si="5"/>
        <v>0</v>
      </c>
      <c r="AH23" s="140">
        <v>210000</v>
      </c>
      <c r="AI23" s="141" t="s">
        <v>101</v>
      </c>
      <c r="AJ23" s="109" t="s">
        <v>102</v>
      </c>
      <c r="AK23" s="142">
        <v>210000</v>
      </c>
      <c r="AL23" s="141" t="s">
        <v>101</v>
      </c>
      <c r="AM23" s="142">
        <v>210000</v>
      </c>
      <c r="AN23" s="141" t="s">
        <v>101</v>
      </c>
      <c r="AO23" s="142">
        <v>70000</v>
      </c>
      <c r="AP23" s="141" t="s">
        <v>171</v>
      </c>
      <c r="AQ23" s="142">
        <v>70000</v>
      </c>
      <c r="AR23" s="141" t="s">
        <v>171</v>
      </c>
      <c r="AS23" s="142">
        <v>10000</v>
      </c>
      <c r="AT23" s="141" t="s">
        <v>183</v>
      </c>
      <c r="AU23" s="316">
        <v>50000</v>
      </c>
      <c r="AV23" s="141" t="s">
        <v>205</v>
      </c>
    </row>
    <row r="24" spans="1:48" x14ac:dyDescent="0.15">
      <c r="A24" s="67"/>
      <c r="B24" s="20" t="s">
        <v>26</v>
      </c>
      <c r="C24" s="1">
        <v>60000</v>
      </c>
      <c r="D24" s="1">
        <v>60000</v>
      </c>
      <c r="E24" s="1">
        <v>30000</v>
      </c>
      <c r="F24" s="1">
        <v>30000</v>
      </c>
      <c r="G24" s="1"/>
      <c r="H24" s="1">
        <v>20000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3">
        <v>10000</v>
      </c>
      <c r="Z24" s="20"/>
      <c r="AA24" s="4">
        <f t="shared" si="0"/>
        <v>100000</v>
      </c>
      <c r="AB24" s="255">
        <f t="shared" si="2"/>
        <v>110000</v>
      </c>
      <c r="AC24" s="256">
        <f t="shared" si="3"/>
        <v>90000</v>
      </c>
      <c r="AD24" s="202">
        <f t="shared" si="4"/>
        <v>20000</v>
      </c>
      <c r="AE24" s="40">
        <v>150000</v>
      </c>
      <c r="AF24" s="33">
        <f t="shared" si="1"/>
        <v>-40000</v>
      </c>
      <c r="AG24" s="39">
        <f t="shared" si="5"/>
        <v>0.73333333333333328</v>
      </c>
      <c r="AH24" s="140">
        <v>100000</v>
      </c>
      <c r="AI24" s="141" t="s">
        <v>103</v>
      </c>
      <c r="AJ24" s="109" t="s">
        <v>104</v>
      </c>
      <c r="AK24" s="142">
        <v>50000</v>
      </c>
      <c r="AL24" s="108" t="s">
        <v>105</v>
      </c>
      <c r="AM24" s="142">
        <v>20000</v>
      </c>
      <c r="AN24" s="108" t="s">
        <v>106</v>
      </c>
      <c r="AO24" s="142">
        <v>20000</v>
      </c>
      <c r="AP24" s="108"/>
      <c r="AQ24" s="142">
        <v>20000</v>
      </c>
      <c r="AR24" s="108"/>
      <c r="AS24" s="142">
        <v>150000</v>
      </c>
      <c r="AT24" s="108" t="s">
        <v>179</v>
      </c>
      <c r="AU24" s="316">
        <v>150000</v>
      </c>
      <c r="AV24" s="108" t="s">
        <v>206</v>
      </c>
    </row>
    <row r="25" spans="1:48" x14ac:dyDescent="0.15">
      <c r="A25" s="67"/>
      <c r="B25" s="20" t="s">
        <v>107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>
        <v>5500</v>
      </c>
      <c r="V25" s="1"/>
      <c r="W25" s="1"/>
      <c r="X25" s="1"/>
      <c r="Y25" s="33"/>
      <c r="Z25" s="20"/>
      <c r="AA25" s="4">
        <f t="shared" si="0"/>
        <v>5500</v>
      </c>
      <c r="AB25" s="255">
        <f t="shared" si="2"/>
        <v>0</v>
      </c>
      <c r="AC25" s="256">
        <f t="shared" si="3"/>
        <v>0</v>
      </c>
      <c r="AD25" s="202">
        <f t="shared" si="4"/>
        <v>0</v>
      </c>
      <c r="AE25" s="40">
        <v>10000</v>
      </c>
      <c r="AF25" s="33">
        <f t="shared" si="1"/>
        <v>-10000</v>
      </c>
      <c r="AG25" s="39">
        <f t="shared" si="5"/>
        <v>0</v>
      </c>
      <c r="AH25" s="107">
        <v>10000</v>
      </c>
      <c r="AI25" s="108" t="s">
        <v>108</v>
      </c>
      <c r="AJ25" s="109"/>
      <c r="AK25" s="110">
        <v>10000</v>
      </c>
      <c r="AL25" s="108" t="s">
        <v>108</v>
      </c>
      <c r="AM25" s="110">
        <v>10000</v>
      </c>
      <c r="AN25" s="108" t="s">
        <v>109</v>
      </c>
      <c r="AO25" s="110">
        <v>10000</v>
      </c>
      <c r="AP25" s="108" t="s">
        <v>109</v>
      </c>
      <c r="AQ25" s="110">
        <v>10000</v>
      </c>
      <c r="AR25" s="108" t="s">
        <v>109</v>
      </c>
      <c r="AS25" s="110">
        <v>10000</v>
      </c>
      <c r="AT25" s="108" t="s">
        <v>109</v>
      </c>
      <c r="AU25" s="311">
        <v>10000</v>
      </c>
      <c r="AV25" s="108" t="s">
        <v>207</v>
      </c>
    </row>
    <row r="26" spans="1:48" x14ac:dyDescent="0.15">
      <c r="A26" s="67"/>
      <c r="B26" s="20" t="s">
        <v>15</v>
      </c>
      <c r="C26" s="1">
        <v>9240</v>
      </c>
      <c r="D26" s="1">
        <v>2056</v>
      </c>
      <c r="E26" s="1">
        <v>1548</v>
      </c>
      <c r="F26" s="1">
        <v>695</v>
      </c>
      <c r="G26" s="1">
        <v>15300</v>
      </c>
      <c r="H26" s="1">
        <v>19410</v>
      </c>
      <c r="I26" s="1">
        <v>3347</v>
      </c>
      <c r="J26" s="1"/>
      <c r="K26" s="1">
        <v>3360</v>
      </c>
      <c r="L26" s="1">
        <v>3410</v>
      </c>
      <c r="M26" s="1">
        <v>370</v>
      </c>
      <c r="N26" s="1">
        <v>11000</v>
      </c>
      <c r="O26" s="1">
        <v>836</v>
      </c>
      <c r="P26" s="1"/>
      <c r="Q26" s="1">
        <v>690</v>
      </c>
      <c r="R26" s="1"/>
      <c r="S26" s="1"/>
      <c r="T26" s="1"/>
      <c r="U26" s="1">
        <v>1820</v>
      </c>
      <c r="V26" s="1"/>
      <c r="W26" s="1">
        <v>430</v>
      </c>
      <c r="X26" s="1"/>
      <c r="Y26" s="33"/>
      <c r="Z26" s="20"/>
      <c r="AA26" s="4">
        <f t="shared" si="0"/>
        <v>36941</v>
      </c>
      <c r="AB26" s="255">
        <f t="shared" si="2"/>
        <v>36571</v>
      </c>
      <c r="AC26" s="256">
        <f t="shared" si="3"/>
        <v>33165</v>
      </c>
      <c r="AD26" s="202">
        <f t="shared" si="4"/>
        <v>3406</v>
      </c>
      <c r="AE26" s="40">
        <v>140000</v>
      </c>
      <c r="AF26" s="33">
        <f t="shared" si="1"/>
        <v>-103429</v>
      </c>
      <c r="AG26" s="39">
        <f t="shared" si="5"/>
        <v>0.26122142857142855</v>
      </c>
      <c r="AH26" s="143">
        <v>140000</v>
      </c>
      <c r="AI26" s="39" t="s">
        <v>110</v>
      </c>
      <c r="AJ26" s="109" t="s">
        <v>111</v>
      </c>
      <c r="AK26" s="144">
        <v>200000</v>
      </c>
      <c r="AL26" s="108" t="s">
        <v>112</v>
      </c>
      <c r="AM26" s="144">
        <v>200000</v>
      </c>
      <c r="AN26" s="108" t="s">
        <v>113</v>
      </c>
      <c r="AO26" s="144">
        <v>200000</v>
      </c>
      <c r="AP26" s="108" t="s">
        <v>113</v>
      </c>
      <c r="AQ26" s="144">
        <v>200000</v>
      </c>
      <c r="AR26" s="108" t="s">
        <v>113</v>
      </c>
      <c r="AS26" s="144">
        <v>140000</v>
      </c>
      <c r="AT26" s="108" t="s">
        <v>184</v>
      </c>
      <c r="AU26" s="295">
        <v>220000</v>
      </c>
      <c r="AV26" s="108" t="s">
        <v>217</v>
      </c>
    </row>
    <row r="27" spans="1:48" ht="13.15" customHeight="1" x14ac:dyDescent="0.15">
      <c r="A27" s="67"/>
      <c r="B27" s="20" t="s">
        <v>114</v>
      </c>
      <c r="C27" s="1"/>
      <c r="D27" s="1"/>
      <c r="E27" s="1"/>
      <c r="F27" s="1"/>
      <c r="G27" s="1">
        <v>582845</v>
      </c>
      <c r="H27" s="1"/>
      <c r="I27" s="1"/>
      <c r="J27" s="1"/>
      <c r="K27" s="1"/>
      <c r="L27" s="1"/>
      <c r="M27" s="1"/>
      <c r="N27" s="1">
        <v>704553</v>
      </c>
      <c r="O27" s="1"/>
      <c r="P27" s="1"/>
      <c r="Q27" s="241"/>
      <c r="R27" s="1"/>
      <c r="S27" s="1"/>
      <c r="T27" s="1"/>
      <c r="U27" s="1"/>
      <c r="V27" s="1"/>
      <c r="W27" s="1"/>
      <c r="X27" s="1"/>
      <c r="Y27" s="33"/>
      <c r="Z27" s="20"/>
      <c r="AA27" s="4">
        <f t="shared" si="0"/>
        <v>582845</v>
      </c>
      <c r="AB27" s="255">
        <f t="shared" si="2"/>
        <v>704553</v>
      </c>
      <c r="AC27" s="256">
        <f t="shared" si="3"/>
        <v>582845</v>
      </c>
      <c r="AD27" s="309">
        <f t="shared" si="4"/>
        <v>121708</v>
      </c>
      <c r="AE27" s="40">
        <v>600000</v>
      </c>
      <c r="AF27" s="33">
        <f t="shared" si="1"/>
        <v>104553</v>
      </c>
      <c r="AG27" s="39">
        <f t="shared" si="5"/>
        <v>1.174255</v>
      </c>
      <c r="AH27" s="140">
        <v>550000</v>
      </c>
      <c r="AI27" s="141" t="s">
        <v>115</v>
      </c>
      <c r="AJ27" s="109" t="s">
        <v>116</v>
      </c>
      <c r="AK27" s="142">
        <v>450000</v>
      </c>
      <c r="AL27" s="141" t="s">
        <v>117</v>
      </c>
      <c r="AM27" s="142">
        <v>200000</v>
      </c>
      <c r="AN27" s="141" t="s">
        <v>118</v>
      </c>
      <c r="AO27" s="142"/>
      <c r="AP27" s="141"/>
      <c r="AQ27" s="142"/>
      <c r="AR27" s="141"/>
      <c r="AS27" s="142">
        <v>600000</v>
      </c>
      <c r="AT27" s="141" t="s">
        <v>182</v>
      </c>
      <c r="AU27" s="316">
        <v>850000</v>
      </c>
      <c r="AV27" s="141" t="s">
        <v>214</v>
      </c>
    </row>
    <row r="28" spans="1:48" x14ac:dyDescent="0.15">
      <c r="A28" s="67"/>
      <c r="B28" s="20" t="s">
        <v>119</v>
      </c>
      <c r="C28" s="1"/>
      <c r="D28" s="1">
        <v>1998</v>
      </c>
      <c r="E28" s="1">
        <v>2376</v>
      </c>
      <c r="F28" s="1">
        <v>3456</v>
      </c>
      <c r="G28" s="1">
        <v>7260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>
        <v>685</v>
      </c>
      <c r="V28" s="1"/>
      <c r="W28" s="1"/>
      <c r="X28" s="1"/>
      <c r="Y28" s="33"/>
      <c r="Z28" s="20"/>
      <c r="AA28" s="4">
        <f t="shared" si="0"/>
        <v>10321</v>
      </c>
      <c r="AB28" s="255">
        <f t="shared" si="2"/>
        <v>5454</v>
      </c>
      <c r="AC28" s="256">
        <f t="shared" si="3"/>
        <v>9636</v>
      </c>
      <c r="AD28" s="202">
        <f t="shared" si="4"/>
        <v>-4182</v>
      </c>
      <c r="AE28" s="145">
        <v>10000</v>
      </c>
      <c r="AF28" s="146">
        <f t="shared" si="1"/>
        <v>-4546</v>
      </c>
      <c r="AG28" s="147">
        <f t="shared" si="5"/>
        <v>0.5454</v>
      </c>
      <c r="AH28" s="148">
        <v>20000</v>
      </c>
      <c r="AI28" s="20" t="s">
        <v>120</v>
      </c>
      <c r="AJ28" s="109" t="s">
        <v>121</v>
      </c>
      <c r="AK28" s="149">
        <v>10000</v>
      </c>
      <c r="AL28" s="20" t="s">
        <v>122</v>
      </c>
      <c r="AM28" s="149">
        <v>10000</v>
      </c>
      <c r="AN28" s="20" t="s">
        <v>122</v>
      </c>
      <c r="AO28" s="149">
        <v>10000</v>
      </c>
      <c r="AP28" s="20" t="s">
        <v>122</v>
      </c>
      <c r="AQ28" s="149">
        <v>10000</v>
      </c>
      <c r="AR28" s="20" t="s">
        <v>122</v>
      </c>
      <c r="AS28" s="149">
        <v>10000</v>
      </c>
      <c r="AT28" s="20" t="s">
        <v>122</v>
      </c>
      <c r="AU28" s="296">
        <v>10000</v>
      </c>
      <c r="AV28" s="20" t="s">
        <v>122</v>
      </c>
    </row>
    <row r="29" spans="1:48" x14ac:dyDescent="0.15">
      <c r="A29" s="67"/>
      <c r="B29" s="20" t="s">
        <v>225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>
        <v>330000</v>
      </c>
      <c r="X29" s="1"/>
      <c r="Y29" s="33"/>
      <c r="Z29" s="20"/>
      <c r="AA29" s="4">
        <f t="shared" si="0"/>
        <v>330000</v>
      </c>
      <c r="AB29" s="255">
        <f t="shared" si="2"/>
        <v>0</v>
      </c>
      <c r="AC29" s="256">
        <f t="shared" si="3"/>
        <v>0</v>
      </c>
      <c r="AD29" s="202">
        <f t="shared" si="4"/>
        <v>0</v>
      </c>
      <c r="AE29" s="145"/>
      <c r="AF29" s="146">
        <f t="shared" ref="AF29" si="48">AB29-AE29</f>
        <v>0</v>
      </c>
      <c r="AG29" s="147"/>
      <c r="AH29" s="258"/>
      <c r="AI29" s="173"/>
      <c r="AJ29" s="259"/>
      <c r="AK29" s="260"/>
      <c r="AL29" s="173"/>
      <c r="AM29" s="260"/>
      <c r="AN29" s="173"/>
      <c r="AO29" s="260"/>
      <c r="AP29" s="173"/>
      <c r="AQ29" s="260"/>
      <c r="AR29" s="173"/>
      <c r="AS29" s="260"/>
      <c r="AT29" s="173"/>
      <c r="AU29" s="297">
        <v>300000</v>
      </c>
      <c r="AV29" s="173" t="s">
        <v>215</v>
      </c>
    </row>
    <row r="30" spans="1:48" x14ac:dyDescent="0.15">
      <c r="A30" s="67"/>
      <c r="B30" s="20" t="s">
        <v>123</v>
      </c>
      <c r="C30" s="1">
        <v>3960</v>
      </c>
      <c r="D30" s="1">
        <v>2970</v>
      </c>
      <c r="E30" s="1">
        <v>2090</v>
      </c>
      <c r="F30" s="1">
        <v>3300</v>
      </c>
      <c r="G30" s="1">
        <v>3080</v>
      </c>
      <c r="H30" s="1">
        <v>2090</v>
      </c>
      <c r="I30" s="1">
        <v>2420</v>
      </c>
      <c r="J30" s="1">
        <v>4290</v>
      </c>
      <c r="K30" s="1">
        <v>1760</v>
      </c>
      <c r="L30" s="1">
        <v>51760</v>
      </c>
      <c r="M30" s="1">
        <v>2090</v>
      </c>
      <c r="N30" s="1">
        <v>1760</v>
      </c>
      <c r="O30" s="1">
        <v>2090</v>
      </c>
      <c r="P30" s="1"/>
      <c r="Q30" s="1">
        <v>1760</v>
      </c>
      <c r="R30" s="1"/>
      <c r="S30" s="1">
        <v>51760</v>
      </c>
      <c r="T30" s="1"/>
      <c r="U30" s="1">
        <v>2090</v>
      </c>
      <c r="V30" s="1"/>
      <c r="W30" s="1">
        <v>2090</v>
      </c>
      <c r="X30" s="1"/>
      <c r="Y30" s="33">
        <v>2420</v>
      </c>
      <c r="Z30" s="20"/>
      <c r="AA30" s="4">
        <f t="shared" si="0"/>
        <v>77610</v>
      </c>
      <c r="AB30" s="255">
        <f t="shared" si="2"/>
        <v>66170</v>
      </c>
      <c r="AC30" s="256">
        <f t="shared" si="3"/>
        <v>15400</v>
      </c>
      <c r="AD30" s="202">
        <f t="shared" si="4"/>
        <v>50770</v>
      </c>
      <c r="AE30" s="65">
        <v>70400</v>
      </c>
      <c r="AF30" s="78">
        <f t="shared" si="1"/>
        <v>-4230</v>
      </c>
      <c r="AG30" s="45">
        <f t="shared" si="5"/>
        <v>0.93991477272727275</v>
      </c>
      <c r="AH30" s="150">
        <v>31600</v>
      </c>
      <c r="AI30" s="25"/>
      <c r="AJ30" s="49" t="s">
        <v>124</v>
      </c>
      <c r="AK30" s="151">
        <v>95300</v>
      </c>
      <c r="AL30" s="126" t="s">
        <v>125</v>
      </c>
      <c r="AM30" s="151">
        <v>106000</v>
      </c>
      <c r="AN30" s="126" t="s">
        <v>126</v>
      </c>
      <c r="AO30" s="151">
        <v>80000</v>
      </c>
      <c r="AP30" s="126" t="s">
        <v>168</v>
      </c>
      <c r="AQ30" s="151">
        <v>80000</v>
      </c>
      <c r="AR30" s="126" t="s">
        <v>168</v>
      </c>
      <c r="AS30" s="151">
        <v>70400</v>
      </c>
      <c r="AT30" s="126" t="s">
        <v>185</v>
      </c>
      <c r="AU30" s="317">
        <v>105000</v>
      </c>
      <c r="AV30" s="126" t="s">
        <v>208</v>
      </c>
    </row>
    <row r="31" spans="1:48" ht="14.25" thickBot="1" x14ac:dyDescent="0.2">
      <c r="A31" s="43"/>
      <c r="B31" s="91" t="s">
        <v>17</v>
      </c>
      <c r="C31" s="152">
        <f t="shared" ref="C31" si="49">SUM(C17:C30)</f>
        <v>500940</v>
      </c>
      <c r="D31" s="152">
        <f t="shared" ref="D31:E31" si="50">SUM(D17:D30)</f>
        <v>237994</v>
      </c>
      <c r="E31" s="152">
        <f t="shared" si="50"/>
        <v>162706</v>
      </c>
      <c r="F31" s="152">
        <f t="shared" ref="F31" si="51">SUM(F17:F30)</f>
        <v>356004</v>
      </c>
      <c r="G31" s="152">
        <f t="shared" ref="G31:H31" si="52">SUM(G17:G30)</f>
        <v>814764</v>
      </c>
      <c r="H31" s="152">
        <f t="shared" si="52"/>
        <v>421790</v>
      </c>
      <c r="I31" s="152">
        <f t="shared" ref="I31:J31" si="53">SUM(I17:I30)</f>
        <v>137767</v>
      </c>
      <c r="J31" s="152">
        <f t="shared" si="53"/>
        <v>26290</v>
      </c>
      <c r="K31" s="152">
        <f t="shared" ref="K31:L31" si="54">SUM(K17:K30)</f>
        <v>92097</v>
      </c>
      <c r="L31" s="152">
        <f t="shared" si="54"/>
        <v>78509</v>
      </c>
      <c r="M31" s="152">
        <f t="shared" ref="M31:N31" si="55">SUM(M17:M30)</f>
        <v>1867265</v>
      </c>
      <c r="N31" s="152">
        <f t="shared" si="55"/>
        <v>2489645</v>
      </c>
      <c r="O31" s="152">
        <f t="shared" ref="O31:P31" si="56">SUM(O17:O30)</f>
        <v>24926</v>
      </c>
      <c r="P31" s="152">
        <f t="shared" si="56"/>
        <v>0</v>
      </c>
      <c r="Q31" s="152">
        <f t="shared" ref="Q31:R31" si="57">SUM(Q17:Q30)</f>
        <v>-52250</v>
      </c>
      <c r="R31" s="152">
        <f t="shared" si="57"/>
        <v>0</v>
      </c>
      <c r="S31" s="152">
        <f t="shared" ref="S31:T31" si="58">SUM(S17:S30)</f>
        <v>221901</v>
      </c>
      <c r="T31" s="152">
        <f t="shared" si="58"/>
        <v>0</v>
      </c>
      <c r="U31" s="152">
        <f t="shared" ref="U31:V31" si="59">SUM(U17:U30)</f>
        <v>121788</v>
      </c>
      <c r="V31" s="152">
        <f t="shared" si="59"/>
        <v>0</v>
      </c>
      <c r="W31" s="152">
        <f t="shared" ref="W31:X31" si="60">SUM(W17:W30)</f>
        <v>354935</v>
      </c>
      <c r="X31" s="152">
        <f t="shared" si="60"/>
        <v>0</v>
      </c>
      <c r="Y31" s="89">
        <f t="shared" ref="Y31:Z31" si="61">SUM(Y17:Y30)</f>
        <v>2332206</v>
      </c>
      <c r="Z31" s="30">
        <f t="shared" si="61"/>
        <v>0</v>
      </c>
      <c r="AA31" s="153">
        <f t="shared" si="0"/>
        <v>6579045</v>
      </c>
      <c r="AB31" s="275">
        <f t="shared" si="2"/>
        <v>3610232</v>
      </c>
      <c r="AC31" s="276">
        <f t="shared" si="3"/>
        <v>3575539</v>
      </c>
      <c r="AD31" s="264">
        <f t="shared" si="4"/>
        <v>34693</v>
      </c>
      <c r="AE31" s="67">
        <f t="shared" ref="AE31" si="62">SUM(AE17:AE30)</f>
        <v>5965800</v>
      </c>
      <c r="AF31" s="72">
        <f t="shared" si="1"/>
        <v>-2355568</v>
      </c>
      <c r="AG31" s="52">
        <f t="shared" si="5"/>
        <v>0.6051547152100305</v>
      </c>
      <c r="AH31" s="67">
        <f t="shared" ref="AH31:AK31" si="63">SUM(AH17:AH30)</f>
        <v>6041600</v>
      </c>
      <c r="AI31" s="27"/>
      <c r="AJ31" s="36"/>
      <c r="AK31" s="129">
        <f t="shared" si="63"/>
        <v>5845300</v>
      </c>
      <c r="AL31" s="27"/>
      <c r="AM31" s="129">
        <f t="shared" ref="AM31:AO31" si="64">SUM(AM17:AM30)</f>
        <v>5446000</v>
      </c>
      <c r="AN31" s="27"/>
      <c r="AO31" s="129">
        <f t="shared" si="64"/>
        <v>5175400</v>
      </c>
      <c r="AP31" s="27"/>
      <c r="AQ31" s="129">
        <f t="shared" ref="AQ31" si="65">SUM(AQ17:AQ30)</f>
        <v>5175400</v>
      </c>
      <c r="AR31" s="27"/>
      <c r="AS31" s="129">
        <f t="shared" ref="AS31" si="66">SUM(AS17:AS30)</f>
        <v>5965800</v>
      </c>
      <c r="AT31" s="27"/>
      <c r="AU31" s="292">
        <f t="shared" ref="AU31" si="67">SUM(AU17:AU30)</f>
        <v>7375000</v>
      </c>
      <c r="AV31" s="27"/>
    </row>
    <row r="32" spans="1:48" ht="14.25" thickBot="1" x14ac:dyDescent="0.2">
      <c r="A32" s="68" t="s">
        <v>18</v>
      </c>
      <c r="B32" s="90"/>
      <c r="C32" s="60">
        <f t="shared" ref="C32" si="68">C16-C31</f>
        <v>-390940</v>
      </c>
      <c r="D32" s="60">
        <f t="shared" ref="D32:E32" si="69">D16-D31</f>
        <v>-100494</v>
      </c>
      <c r="E32" s="60">
        <f t="shared" si="69"/>
        <v>-104706</v>
      </c>
      <c r="F32" s="60">
        <f t="shared" ref="F32" si="70">F16-F31</f>
        <v>-895004</v>
      </c>
      <c r="G32" s="60">
        <f t="shared" ref="G32:H32" si="71">G16-G31</f>
        <v>1148136</v>
      </c>
      <c r="H32" s="60">
        <f t="shared" si="71"/>
        <v>3224210</v>
      </c>
      <c r="I32" s="60">
        <f t="shared" ref="I32:J32" si="72">I16-I31</f>
        <v>1653633</v>
      </c>
      <c r="J32" s="60">
        <f t="shared" si="72"/>
        <v>1898210</v>
      </c>
      <c r="K32" s="60">
        <f t="shared" ref="K32:L32" si="73">K16-K31</f>
        <v>512903</v>
      </c>
      <c r="L32" s="60">
        <f t="shared" si="73"/>
        <v>-78509</v>
      </c>
      <c r="M32" s="60">
        <f t="shared" ref="M32:N32" si="74">M16-M31</f>
        <v>-1851265</v>
      </c>
      <c r="N32" s="60">
        <f t="shared" si="74"/>
        <v>-2432645</v>
      </c>
      <c r="O32" s="60">
        <f t="shared" ref="O32:P32" si="75">O16-O31</f>
        <v>85074</v>
      </c>
      <c r="P32" s="60">
        <f t="shared" si="75"/>
        <v>0</v>
      </c>
      <c r="Q32" s="60">
        <f t="shared" ref="Q32:R32" si="76">Q16-Q31</f>
        <v>261250</v>
      </c>
      <c r="R32" s="60">
        <f t="shared" si="76"/>
        <v>0</v>
      </c>
      <c r="S32" s="60">
        <f t="shared" ref="S32:T32" si="77">S16-S31</f>
        <v>-56901</v>
      </c>
      <c r="T32" s="60">
        <f t="shared" si="77"/>
        <v>0</v>
      </c>
      <c r="U32" s="60">
        <f t="shared" ref="U32:V32" si="78">U16-U31</f>
        <v>-72788</v>
      </c>
      <c r="V32" s="60">
        <f t="shared" si="78"/>
        <v>0</v>
      </c>
      <c r="W32" s="60">
        <f t="shared" ref="W32:X32" si="79">W16-W31</f>
        <v>322065</v>
      </c>
      <c r="X32" s="60">
        <f t="shared" si="79"/>
        <v>0</v>
      </c>
      <c r="Y32" s="70">
        <f t="shared" ref="Y32:Z32" si="80">Y16-Y31</f>
        <v>-1362206</v>
      </c>
      <c r="Z32" s="28">
        <f t="shared" si="80"/>
        <v>0</v>
      </c>
      <c r="AA32" s="10">
        <f t="shared" si="0"/>
        <v>144255</v>
      </c>
      <c r="AB32" s="325">
        <f t="shared" si="2"/>
        <v>1615768</v>
      </c>
      <c r="AC32" s="326">
        <f t="shared" si="3"/>
        <v>967761</v>
      </c>
      <c r="AD32" s="320">
        <f t="shared" si="4"/>
        <v>648007</v>
      </c>
      <c r="AE32" s="68">
        <f t="shared" ref="AE32" si="81">AE16-AE31</f>
        <v>271000</v>
      </c>
      <c r="AF32" s="70">
        <f t="shared" si="1"/>
        <v>1344768</v>
      </c>
      <c r="AG32" s="42">
        <f t="shared" si="5"/>
        <v>5.9622435424354245</v>
      </c>
      <c r="AH32" s="154">
        <f t="shared" ref="AH32:AK32" si="82">AH16-AH31</f>
        <v>375000</v>
      </c>
      <c r="AI32" s="28"/>
      <c r="AJ32" s="41"/>
      <c r="AK32" s="155">
        <f t="shared" si="82"/>
        <v>385000</v>
      </c>
      <c r="AL32" s="28"/>
      <c r="AM32" s="155">
        <f t="shared" ref="AM32:AO32" si="83">AM16-AM31</f>
        <v>365000</v>
      </c>
      <c r="AN32" s="28"/>
      <c r="AO32" s="155">
        <f t="shared" si="83"/>
        <v>394500</v>
      </c>
      <c r="AP32" s="28"/>
      <c r="AQ32" s="155">
        <f t="shared" ref="AQ32" si="84">AQ16-AQ31</f>
        <v>394500</v>
      </c>
      <c r="AR32" s="28"/>
      <c r="AS32" s="155">
        <f t="shared" ref="AS32" si="85">AS16-AS31</f>
        <v>271000</v>
      </c>
      <c r="AT32" s="28"/>
      <c r="AU32" s="298">
        <f t="shared" ref="AU32" si="86">AU16-AU31</f>
        <v>220000</v>
      </c>
      <c r="AV32" s="28"/>
    </row>
    <row r="33" spans="1:48" x14ac:dyDescent="0.15">
      <c r="A33" s="67"/>
      <c r="B33" s="24" t="s">
        <v>19</v>
      </c>
      <c r="C33" s="61"/>
      <c r="D33" s="61"/>
      <c r="E33" s="61">
        <v>16</v>
      </c>
      <c r="F33" s="61">
        <v>1492</v>
      </c>
      <c r="G33" s="61"/>
      <c r="H33" s="61"/>
      <c r="I33" s="61"/>
      <c r="J33" s="61"/>
      <c r="K33" s="61">
        <v>509</v>
      </c>
      <c r="L33" s="61">
        <v>8752</v>
      </c>
      <c r="M33" s="61">
        <v>171</v>
      </c>
      <c r="N33" s="61">
        <v>2169</v>
      </c>
      <c r="O33" s="61"/>
      <c r="P33" s="61"/>
      <c r="Q33" s="61"/>
      <c r="R33" s="61"/>
      <c r="S33" s="61">
        <v>1386</v>
      </c>
      <c r="T33" s="61"/>
      <c r="U33" s="61"/>
      <c r="V33" s="61"/>
      <c r="W33" s="61">
        <v>2714</v>
      </c>
      <c r="X33" s="61"/>
      <c r="Y33" s="55">
        <v>1389</v>
      </c>
      <c r="Z33" s="24"/>
      <c r="AA33" s="17">
        <f t="shared" si="0"/>
        <v>6185</v>
      </c>
      <c r="AB33" s="278">
        <f t="shared" si="2"/>
        <v>12413</v>
      </c>
      <c r="AC33" s="279">
        <f t="shared" si="3"/>
        <v>696</v>
      </c>
      <c r="AD33" s="262">
        <f t="shared" si="4"/>
        <v>11717</v>
      </c>
      <c r="AE33" s="76"/>
      <c r="AF33" s="77">
        <f t="shared" si="1"/>
        <v>12413</v>
      </c>
      <c r="AG33" s="44"/>
      <c r="AH33" s="156"/>
      <c r="AI33" s="34"/>
      <c r="AJ33" s="74"/>
      <c r="AK33" s="157"/>
      <c r="AL33" s="34"/>
      <c r="AM33" s="157"/>
      <c r="AN33" s="34"/>
      <c r="AO33" s="157"/>
      <c r="AP33" s="34"/>
      <c r="AQ33" s="157"/>
      <c r="AR33" s="34"/>
      <c r="AS33" s="157"/>
      <c r="AT33" s="34"/>
      <c r="AU33" s="299"/>
      <c r="AV33" s="34"/>
    </row>
    <row r="34" spans="1:48" x14ac:dyDescent="0.15">
      <c r="A34" s="67"/>
      <c r="B34" s="24" t="s">
        <v>127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>
        <v>10000</v>
      </c>
      <c r="N34" s="61">
        <v>10000</v>
      </c>
      <c r="O34" s="61">
        <v>10000</v>
      </c>
      <c r="P34" s="61"/>
      <c r="Q34" s="61"/>
      <c r="R34" s="61"/>
      <c r="S34" s="61">
        <v>20000</v>
      </c>
      <c r="T34" s="61"/>
      <c r="U34" s="61"/>
      <c r="V34" s="61"/>
      <c r="W34" s="61">
        <v>10000</v>
      </c>
      <c r="X34" s="61"/>
      <c r="Y34" s="55"/>
      <c r="Z34" s="24"/>
      <c r="AA34" s="17">
        <f t="shared" si="0"/>
        <v>50000</v>
      </c>
      <c r="AB34" s="278">
        <f t="shared" si="2"/>
        <v>10000</v>
      </c>
      <c r="AC34" s="279">
        <f t="shared" si="3"/>
        <v>10000</v>
      </c>
      <c r="AD34" s="262">
        <f t="shared" si="4"/>
        <v>0</v>
      </c>
      <c r="AE34" s="64"/>
      <c r="AF34" s="55">
        <f t="shared" si="1"/>
        <v>10000</v>
      </c>
      <c r="AG34" s="39"/>
      <c r="AH34" s="148">
        <v>10000</v>
      </c>
      <c r="AI34" s="20" t="s">
        <v>128</v>
      </c>
      <c r="AJ34" s="109" t="s">
        <v>129</v>
      </c>
      <c r="AK34" s="149">
        <v>10000</v>
      </c>
      <c r="AL34" s="20" t="s">
        <v>128</v>
      </c>
      <c r="AM34" s="149"/>
      <c r="AN34" s="20"/>
      <c r="AO34" s="149"/>
      <c r="AP34" s="20"/>
      <c r="AQ34" s="149"/>
      <c r="AR34" s="20"/>
      <c r="AS34" s="149"/>
      <c r="AT34" s="20"/>
      <c r="AU34" s="296"/>
      <c r="AV34" s="20"/>
    </row>
    <row r="35" spans="1:48" x14ac:dyDescent="0.15">
      <c r="A35" s="67"/>
      <c r="B35" s="20" t="s">
        <v>130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33">
        <v>10000</v>
      </c>
      <c r="Z35" s="20"/>
      <c r="AA35" s="4">
        <f t="shared" si="0"/>
        <v>10000</v>
      </c>
      <c r="AB35" s="255">
        <f t="shared" si="2"/>
        <v>0</v>
      </c>
      <c r="AC35" s="256">
        <f t="shared" si="3"/>
        <v>0</v>
      </c>
      <c r="AD35" s="202">
        <f t="shared" si="4"/>
        <v>0</v>
      </c>
      <c r="AE35" s="40"/>
      <c r="AF35" s="33">
        <f t="shared" si="1"/>
        <v>0</v>
      </c>
      <c r="AG35" s="39"/>
      <c r="AH35" s="148">
        <v>0</v>
      </c>
      <c r="AI35" s="20"/>
      <c r="AJ35" s="21" t="s">
        <v>131</v>
      </c>
      <c r="AK35" s="149"/>
      <c r="AL35" s="20"/>
      <c r="AM35" s="149"/>
      <c r="AN35" s="20"/>
      <c r="AO35" s="149"/>
      <c r="AP35" s="20"/>
      <c r="AQ35" s="149"/>
      <c r="AR35" s="20"/>
      <c r="AS35" s="149"/>
      <c r="AT35" s="20"/>
      <c r="AU35" s="296"/>
      <c r="AV35" s="20"/>
    </row>
    <row r="36" spans="1:48" x14ac:dyDescent="0.15">
      <c r="A36" s="67"/>
      <c r="B36" s="20" t="s">
        <v>132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33"/>
      <c r="Z36" s="20"/>
      <c r="AA36" s="4">
        <f t="shared" si="0"/>
        <v>0</v>
      </c>
      <c r="AB36" s="255">
        <f t="shared" si="2"/>
        <v>0</v>
      </c>
      <c r="AC36" s="256">
        <f t="shared" si="3"/>
        <v>0</v>
      </c>
      <c r="AD36" s="202">
        <f t="shared" si="4"/>
        <v>0</v>
      </c>
      <c r="AE36" s="40"/>
      <c r="AF36" s="33">
        <f t="shared" si="1"/>
        <v>0</v>
      </c>
      <c r="AG36" s="39"/>
      <c r="AH36" s="148"/>
      <c r="AI36" s="20"/>
      <c r="AJ36" s="21"/>
      <c r="AK36" s="149"/>
      <c r="AL36" s="20"/>
      <c r="AM36" s="149"/>
      <c r="AN36" s="20"/>
      <c r="AO36" s="149"/>
      <c r="AP36" s="20"/>
      <c r="AQ36" s="149"/>
      <c r="AR36" s="20"/>
      <c r="AS36" s="149"/>
      <c r="AT36" s="20"/>
      <c r="AU36" s="296"/>
      <c r="AV36" s="20"/>
    </row>
    <row r="37" spans="1:48" x14ac:dyDescent="0.15">
      <c r="A37" s="67"/>
      <c r="B37" s="20" t="s">
        <v>133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>
        <v>20000</v>
      </c>
      <c r="X37" s="1"/>
      <c r="Y37" s="33">
        <v>20000</v>
      </c>
      <c r="Z37" s="20"/>
      <c r="AA37" s="4">
        <f t="shared" si="0"/>
        <v>40000</v>
      </c>
      <c r="AB37" s="255">
        <f t="shared" si="2"/>
        <v>0</v>
      </c>
      <c r="AC37" s="256">
        <f t="shared" si="3"/>
        <v>0</v>
      </c>
      <c r="AD37" s="202">
        <f t="shared" si="4"/>
        <v>0</v>
      </c>
      <c r="AE37" s="40"/>
      <c r="AF37" s="33">
        <f t="shared" si="1"/>
        <v>0</v>
      </c>
      <c r="AG37" s="39"/>
      <c r="AH37" s="158">
        <v>20000</v>
      </c>
      <c r="AI37" s="159" t="s">
        <v>128</v>
      </c>
      <c r="AJ37" s="109" t="s">
        <v>134</v>
      </c>
      <c r="AK37" s="160">
        <v>20000</v>
      </c>
      <c r="AL37" s="159" t="s">
        <v>128</v>
      </c>
      <c r="AM37" s="160"/>
      <c r="AN37" s="159"/>
      <c r="AO37" s="160">
        <v>20000</v>
      </c>
      <c r="AP37" s="159"/>
      <c r="AQ37" s="160">
        <v>20000</v>
      </c>
      <c r="AR37" s="159"/>
      <c r="AS37" s="160"/>
      <c r="AT37" s="159"/>
      <c r="AU37" s="318"/>
      <c r="AV37" s="159"/>
    </row>
    <row r="38" spans="1:48" x14ac:dyDescent="0.15">
      <c r="A38" s="67"/>
      <c r="B38" s="20" t="s">
        <v>135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>
        <v>42300</v>
      </c>
      <c r="X38" s="1"/>
      <c r="Y38" s="33">
        <v>12300</v>
      </c>
      <c r="Z38" s="20"/>
      <c r="AA38" s="4">
        <f t="shared" si="0"/>
        <v>54600</v>
      </c>
      <c r="AB38" s="255">
        <f t="shared" si="2"/>
        <v>0</v>
      </c>
      <c r="AC38" s="256">
        <f t="shared" si="3"/>
        <v>0</v>
      </c>
      <c r="AD38" s="202">
        <f t="shared" si="4"/>
        <v>0</v>
      </c>
      <c r="AE38" s="40"/>
      <c r="AF38" s="33">
        <f t="shared" si="1"/>
        <v>0</v>
      </c>
      <c r="AG38" s="39"/>
      <c r="AH38" s="158">
        <v>15000</v>
      </c>
      <c r="AI38" s="20" t="s">
        <v>136</v>
      </c>
      <c r="AJ38" s="109" t="s">
        <v>137</v>
      </c>
      <c r="AK38" s="160">
        <v>15000</v>
      </c>
      <c r="AL38" s="20" t="s">
        <v>136</v>
      </c>
      <c r="AM38" s="160"/>
      <c r="AN38" s="20"/>
      <c r="AO38" s="160"/>
      <c r="AP38" s="20"/>
      <c r="AQ38" s="160"/>
      <c r="AR38" s="20"/>
      <c r="AS38" s="160"/>
      <c r="AT38" s="20"/>
      <c r="AU38" s="318"/>
      <c r="AV38" s="20"/>
    </row>
    <row r="39" spans="1:48" x14ac:dyDescent="0.15">
      <c r="A39" s="67"/>
      <c r="B39" s="20" t="s">
        <v>138</v>
      </c>
      <c r="C39" s="1">
        <v>1000</v>
      </c>
      <c r="D39" s="1"/>
      <c r="E39" s="1"/>
      <c r="F39" s="1"/>
      <c r="G39" s="1"/>
      <c r="H39" s="1"/>
      <c r="I39" s="1">
        <v>1250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33"/>
      <c r="Z39" s="20"/>
      <c r="AA39" s="4">
        <f t="shared" si="0"/>
        <v>2250</v>
      </c>
      <c r="AB39" s="255">
        <f t="shared" si="2"/>
        <v>0</v>
      </c>
      <c r="AC39" s="256">
        <f t="shared" si="3"/>
        <v>2250</v>
      </c>
      <c r="AD39" s="202">
        <f t="shared" si="4"/>
        <v>-2250</v>
      </c>
      <c r="AE39" s="40"/>
      <c r="AF39" s="33">
        <f t="shared" si="1"/>
        <v>0</v>
      </c>
      <c r="AG39" s="39"/>
      <c r="AH39" s="148"/>
      <c r="AI39" s="20"/>
      <c r="AJ39" s="21"/>
      <c r="AK39" s="149"/>
      <c r="AL39" s="20"/>
      <c r="AM39" s="149"/>
      <c r="AN39" s="20"/>
      <c r="AO39" s="149">
        <v>500</v>
      </c>
      <c r="AP39" s="20"/>
      <c r="AQ39" s="149">
        <v>500</v>
      </c>
      <c r="AR39" s="20"/>
      <c r="AS39" s="149"/>
      <c r="AT39" s="20"/>
      <c r="AU39" s="296"/>
      <c r="AV39" s="20"/>
    </row>
    <row r="40" spans="1:48" x14ac:dyDescent="0.15">
      <c r="A40" s="67"/>
      <c r="B40" s="20" t="s">
        <v>139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>
        <v>5000</v>
      </c>
      <c r="X40" s="1"/>
      <c r="Y40" s="33">
        <v>5000</v>
      </c>
      <c r="Z40" s="20"/>
      <c r="AA40" s="4">
        <f t="shared" si="0"/>
        <v>10000</v>
      </c>
      <c r="AB40" s="255">
        <f t="shared" si="2"/>
        <v>0</v>
      </c>
      <c r="AC40" s="256">
        <f t="shared" si="3"/>
        <v>0</v>
      </c>
      <c r="AD40" s="202">
        <f t="shared" si="4"/>
        <v>0</v>
      </c>
      <c r="AE40" s="40"/>
      <c r="AF40" s="33">
        <f t="shared" si="1"/>
        <v>0</v>
      </c>
      <c r="AG40" s="39"/>
      <c r="AH40" s="158">
        <v>5000</v>
      </c>
      <c r="AI40" s="20" t="s">
        <v>128</v>
      </c>
      <c r="AJ40" s="109" t="s">
        <v>140</v>
      </c>
      <c r="AK40" s="160">
        <v>5000</v>
      </c>
      <c r="AL40" s="20" t="s">
        <v>128</v>
      </c>
      <c r="AM40" s="160"/>
      <c r="AN40" s="20"/>
      <c r="AO40" s="160"/>
      <c r="AP40" s="20"/>
      <c r="AQ40" s="160"/>
      <c r="AR40" s="20"/>
      <c r="AS40" s="160"/>
      <c r="AT40" s="20"/>
      <c r="AU40" s="318"/>
      <c r="AV40" s="20"/>
    </row>
    <row r="41" spans="1:48" x14ac:dyDescent="0.15">
      <c r="A41" s="83"/>
      <c r="B41" s="20" t="s">
        <v>141</v>
      </c>
      <c r="C41" s="1">
        <v>158200</v>
      </c>
      <c r="D41" s="1"/>
      <c r="E41" s="1">
        <v>73200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33"/>
      <c r="Z41" s="20"/>
      <c r="AA41" s="4">
        <f t="shared" si="0"/>
        <v>231400</v>
      </c>
      <c r="AB41" s="255">
        <f t="shared" si="2"/>
        <v>0</v>
      </c>
      <c r="AC41" s="256">
        <f t="shared" si="3"/>
        <v>231400</v>
      </c>
      <c r="AD41" s="309">
        <f t="shared" si="4"/>
        <v>-231400</v>
      </c>
      <c r="AE41" s="40">
        <v>460000</v>
      </c>
      <c r="AF41" s="33">
        <f t="shared" si="1"/>
        <v>-460000</v>
      </c>
      <c r="AG41" s="39">
        <f t="shared" si="5"/>
        <v>0</v>
      </c>
      <c r="AH41" s="148">
        <v>455000</v>
      </c>
      <c r="AI41" s="39" t="s">
        <v>142</v>
      </c>
      <c r="AJ41" s="39" t="s">
        <v>142</v>
      </c>
      <c r="AK41" s="149">
        <v>455000</v>
      </c>
      <c r="AL41" s="39" t="s">
        <v>142</v>
      </c>
      <c r="AM41" s="149">
        <v>455000</v>
      </c>
      <c r="AN41" s="39" t="s">
        <v>142</v>
      </c>
      <c r="AO41" s="149">
        <v>455000</v>
      </c>
      <c r="AP41" s="39" t="s">
        <v>142</v>
      </c>
      <c r="AQ41" s="149">
        <v>455000</v>
      </c>
      <c r="AR41" s="39" t="s">
        <v>142</v>
      </c>
      <c r="AS41" s="149">
        <v>460000</v>
      </c>
      <c r="AT41" s="39" t="s">
        <v>192</v>
      </c>
      <c r="AU41" s="296">
        <v>460000</v>
      </c>
      <c r="AV41" s="39" t="s">
        <v>192</v>
      </c>
    </row>
    <row r="42" spans="1:48" x14ac:dyDescent="0.15">
      <c r="A42" s="67"/>
      <c r="B42" s="20" t="s">
        <v>174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33">
        <v>190000</v>
      </c>
      <c r="Z42" s="20"/>
      <c r="AA42" s="4">
        <f t="shared" si="0"/>
        <v>190000</v>
      </c>
      <c r="AB42" s="255">
        <f t="shared" ref="AB42" si="87">D42+F42+H42+J42+L42+N42+P42+R42+T42+V42+X42+Z42</f>
        <v>0</v>
      </c>
      <c r="AC42" s="256">
        <f t="shared" si="3"/>
        <v>0</v>
      </c>
      <c r="AD42" s="202">
        <f t="shared" ref="AD42" si="88">AB42-AC42</f>
        <v>0</v>
      </c>
      <c r="AE42" s="40"/>
      <c r="AF42" s="33">
        <f t="shared" si="1"/>
        <v>0</v>
      </c>
      <c r="AG42" s="39"/>
      <c r="AH42" s="148"/>
      <c r="AI42" s="39"/>
      <c r="AJ42" s="239"/>
      <c r="AK42" s="149"/>
      <c r="AL42" s="39"/>
      <c r="AM42" s="149"/>
      <c r="AN42" s="39"/>
      <c r="AO42" s="149"/>
      <c r="AP42" s="39"/>
      <c r="AQ42" s="149"/>
      <c r="AR42" s="39"/>
      <c r="AS42" s="149"/>
      <c r="AT42" s="39"/>
      <c r="AU42" s="296">
        <v>150000</v>
      </c>
      <c r="AV42" s="39"/>
    </row>
    <row r="43" spans="1:48" x14ac:dyDescent="0.15">
      <c r="A43" s="67"/>
      <c r="B43" s="23" t="s">
        <v>143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72"/>
      <c r="Z43" s="27"/>
      <c r="AA43" s="16">
        <f t="shared" si="0"/>
        <v>0</v>
      </c>
      <c r="AB43" s="280">
        <f t="shared" si="2"/>
        <v>0</v>
      </c>
      <c r="AC43" s="281">
        <f t="shared" si="3"/>
        <v>0</v>
      </c>
      <c r="AD43" s="207">
        <f t="shared" si="4"/>
        <v>0</v>
      </c>
      <c r="AE43" s="67"/>
      <c r="AF43" s="33">
        <f t="shared" si="1"/>
        <v>0</v>
      </c>
      <c r="AG43" s="39"/>
      <c r="AH43" s="161">
        <v>0</v>
      </c>
      <c r="AI43" s="50" t="s">
        <v>144</v>
      </c>
      <c r="AJ43" s="115"/>
      <c r="AK43" s="162"/>
      <c r="AL43" s="50"/>
      <c r="AM43" s="162"/>
      <c r="AN43" s="50"/>
      <c r="AO43" s="162"/>
      <c r="AP43" s="50"/>
      <c r="AQ43" s="162"/>
      <c r="AR43" s="50"/>
      <c r="AS43" s="162"/>
      <c r="AT43" s="50"/>
      <c r="AU43" s="300"/>
      <c r="AV43" s="50"/>
    </row>
    <row r="44" spans="1:48" x14ac:dyDescent="0.15">
      <c r="A44" s="63"/>
      <c r="B44" s="235" t="s">
        <v>20</v>
      </c>
      <c r="C44" s="163">
        <f t="shared" ref="C44" si="89">SUM(C33:C43)</f>
        <v>159200</v>
      </c>
      <c r="D44" s="163">
        <f t="shared" ref="D44:E44" si="90">SUM(D33:D43)</f>
        <v>0</v>
      </c>
      <c r="E44" s="163">
        <f t="shared" si="90"/>
        <v>73216</v>
      </c>
      <c r="F44" s="163">
        <f t="shared" ref="F44" si="91">SUM(F33:F43)</f>
        <v>1492</v>
      </c>
      <c r="G44" s="163">
        <f t="shared" ref="G44:H44" si="92">SUM(G33:G43)</f>
        <v>0</v>
      </c>
      <c r="H44" s="163">
        <f t="shared" si="92"/>
        <v>0</v>
      </c>
      <c r="I44" s="163">
        <f t="shared" ref="I44:J44" si="93">SUM(I33:I43)</f>
        <v>1250</v>
      </c>
      <c r="J44" s="163">
        <f t="shared" si="93"/>
        <v>0</v>
      </c>
      <c r="K44" s="163">
        <f t="shared" ref="K44:L44" si="94">SUM(K33:K43)</f>
        <v>509</v>
      </c>
      <c r="L44" s="163">
        <f t="shared" si="94"/>
        <v>8752</v>
      </c>
      <c r="M44" s="163">
        <f t="shared" ref="M44:N44" si="95">SUM(M33:M43)</f>
        <v>10171</v>
      </c>
      <c r="N44" s="163">
        <f t="shared" si="95"/>
        <v>12169</v>
      </c>
      <c r="O44" s="163">
        <f t="shared" ref="O44:P44" si="96">SUM(O33:O43)</f>
        <v>10000</v>
      </c>
      <c r="P44" s="163">
        <f t="shared" si="96"/>
        <v>0</v>
      </c>
      <c r="Q44" s="163">
        <f t="shared" ref="Q44:R44" si="97">SUM(Q33:Q43)</f>
        <v>0</v>
      </c>
      <c r="R44" s="163">
        <f t="shared" si="97"/>
        <v>0</v>
      </c>
      <c r="S44" s="163">
        <f t="shared" ref="S44:T44" si="98">SUM(S33:S43)</f>
        <v>21386</v>
      </c>
      <c r="T44" s="163">
        <f t="shared" si="98"/>
        <v>0</v>
      </c>
      <c r="U44" s="163">
        <f t="shared" ref="U44:V44" si="99">SUM(U33:U43)</f>
        <v>0</v>
      </c>
      <c r="V44" s="163">
        <f t="shared" si="99"/>
        <v>0</v>
      </c>
      <c r="W44" s="163">
        <f t="shared" ref="W44:X44" si="100">SUM(W33:W43)</f>
        <v>80014</v>
      </c>
      <c r="X44" s="163">
        <f t="shared" si="100"/>
        <v>0</v>
      </c>
      <c r="Y44" s="164">
        <f t="shared" ref="Y44:Z44" si="101">SUM(Y33:Y43)</f>
        <v>238689</v>
      </c>
      <c r="Z44" s="26">
        <f t="shared" si="101"/>
        <v>0</v>
      </c>
      <c r="AA44" s="165">
        <f t="shared" si="0"/>
        <v>594435</v>
      </c>
      <c r="AB44" s="252">
        <f t="shared" si="2"/>
        <v>22413</v>
      </c>
      <c r="AC44" s="253">
        <f t="shared" si="3"/>
        <v>244346</v>
      </c>
      <c r="AD44" s="254">
        <f t="shared" si="4"/>
        <v>-221933</v>
      </c>
      <c r="AE44" s="66">
        <f t="shared" ref="AE44" si="102">SUM(AE33:AE41)</f>
        <v>460000</v>
      </c>
      <c r="AF44" s="164">
        <f t="shared" si="1"/>
        <v>-437587</v>
      </c>
      <c r="AG44" s="166">
        <f t="shared" si="5"/>
        <v>4.8723913043478263E-2</v>
      </c>
      <c r="AH44" s="167">
        <f t="shared" ref="AH44:AK44" si="103">SUM(AH33:AH41)</f>
        <v>505000</v>
      </c>
      <c r="AI44" s="19"/>
      <c r="AJ44" s="46"/>
      <c r="AK44" s="168">
        <f t="shared" si="103"/>
        <v>505000</v>
      </c>
      <c r="AL44" s="19"/>
      <c r="AM44" s="168">
        <f t="shared" ref="AM44:AO44" si="104">SUM(AM33:AM41)</f>
        <v>455000</v>
      </c>
      <c r="AN44" s="19"/>
      <c r="AO44" s="168">
        <f t="shared" si="104"/>
        <v>475500</v>
      </c>
      <c r="AP44" s="19"/>
      <c r="AQ44" s="168">
        <f t="shared" ref="AQ44" si="105">SUM(AQ33:AQ41)</f>
        <v>475500</v>
      </c>
      <c r="AR44" s="19"/>
      <c r="AS44" s="168">
        <f t="shared" ref="AS44" si="106">SUM(AS33:AS41)</f>
        <v>460000</v>
      </c>
      <c r="AT44" s="19"/>
      <c r="AU44" s="301">
        <f>SUM(AU33:AU43)</f>
        <v>610000</v>
      </c>
      <c r="AV44" s="19"/>
    </row>
    <row r="45" spans="1:48" x14ac:dyDescent="0.15">
      <c r="A45" s="67"/>
      <c r="B45" s="236" t="s">
        <v>145</v>
      </c>
      <c r="C45" s="80">
        <v>261800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6"/>
      <c r="Z45" s="22"/>
      <c r="AA45" s="14">
        <f t="shared" si="0"/>
        <v>261800</v>
      </c>
      <c r="AB45" s="273">
        <f t="shared" si="2"/>
        <v>0</v>
      </c>
      <c r="AC45" s="282">
        <f t="shared" si="3"/>
        <v>261800</v>
      </c>
      <c r="AD45" s="322">
        <f t="shared" si="4"/>
        <v>-261800</v>
      </c>
      <c r="AE45" s="62">
        <v>520000</v>
      </c>
      <c r="AF45" s="6">
        <f t="shared" si="1"/>
        <v>-520000</v>
      </c>
      <c r="AG45" s="71">
        <f t="shared" si="5"/>
        <v>0</v>
      </c>
      <c r="AH45" s="169">
        <v>700000</v>
      </c>
      <c r="AI45" s="22" t="s">
        <v>146</v>
      </c>
      <c r="AJ45" s="170" t="s">
        <v>147</v>
      </c>
      <c r="AK45" s="171">
        <v>700000</v>
      </c>
      <c r="AL45" s="22" t="s">
        <v>148</v>
      </c>
      <c r="AM45" s="171">
        <v>600000</v>
      </c>
      <c r="AN45" s="22" t="s">
        <v>149</v>
      </c>
      <c r="AO45" s="171">
        <v>600000</v>
      </c>
      <c r="AP45" s="22" t="s">
        <v>149</v>
      </c>
      <c r="AQ45" s="171">
        <v>600000</v>
      </c>
      <c r="AR45" s="22" t="s">
        <v>149</v>
      </c>
      <c r="AS45" s="171">
        <v>520000</v>
      </c>
      <c r="AT45" s="22" t="s">
        <v>191</v>
      </c>
      <c r="AU45" s="302">
        <v>560000</v>
      </c>
      <c r="AV45" s="22" t="s">
        <v>210</v>
      </c>
    </row>
    <row r="46" spans="1:48" x14ac:dyDescent="0.15">
      <c r="A46" s="67"/>
      <c r="B46" s="159" t="s">
        <v>150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>
        <v>66000</v>
      </c>
      <c r="X46" s="1"/>
      <c r="Y46" s="33"/>
      <c r="Z46" s="20"/>
      <c r="AA46" s="4">
        <f t="shared" si="0"/>
        <v>66000</v>
      </c>
      <c r="AB46" s="255">
        <f t="shared" si="2"/>
        <v>0</v>
      </c>
      <c r="AC46" s="256">
        <f t="shared" si="3"/>
        <v>0</v>
      </c>
      <c r="AD46" s="202">
        <f t="shared" si="4"/>
        <v>0</v>
      </c>
      <c r="AE46" s="40">
        <v>66000</v>
      </c>
      <c r="AF46" s="33">
        <f t="shared" si="1"/>
        <v>-66000</v>
      </c>
      <c r="AG46" s="39">
        <f t="shared" si="5"/>
        <v>0</v>
      </c>
      <c r="AH46" s="148">
        <v>70000</v>
      </c>
      <c r="AI46" s="20" t="s">
        <v>151</v>
      </c>
      <c r="AJ46" s="20" t="s">
        <v>151</v>
      </c>
      <c r="AK46" s="149">
        <v>70000</v>
      </c>
      <c r="AL46" s="20" t="s">
        <v>151</v>
      </c>
      <c r="AM46" s="149">
        <v>70000</v>
      </c>
      <c r="AN46" s="20" t="s">
        <v>151</v>
      </c>
      <c r="AO46" s="149">
        <v>70000</v>
      </c>
      <c r="AP46" s="20" t="s">
        <v>151</v>
      </c>
      <c r="AQ46" s="149">
        <v>70000</v>
      </c>
      <c r="AR46" s="20" t="s">
        <v>151</v>
      </c>
      <c r="AS46" s="149">
        <v>66000</v>
      </c>
      <c r="AT46" s="20"/>
      <c r="AU46" s="296">
        <v>70000</v>
      </c>
      <c r="AV46" s="20"/>
    </row>
    <row r="47" spans="1:48" x14ac:dyDescent="0.15">
      <c r="A47" s="67"/>
      <c r="B47" s="159" t="s">
        <v>152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3">
        <v>131692</v>
      </c>
      <c r="Z47" s="20"/>
      <c r="AA47" s="4">
        <f t="shared" si="0"/>
        <v>131692</v>
      </c>
      <c r="AB47" s="255">
        <f t="shared" si="2"/>
        <v>0</v>
      </c>
      <c r="AC47" s="256">
        <f t="shared" si="3"/>
        <v>0</v>
      </c>
      <c r="AD47" s="202">
        <f t="shared" si="4"/>
        <v>0</v>
      </c>
      <c r="AE47" s="40">
        <v>145000</v>
      </c>
      <c r="AF47" s="33">
        <f t="shared" si="1"/>
        <v>-145000</v>
      </c>
      <c r="AG47" s="39">
        <f t="shared" si="5"/>
        <v>0</v>
      </c>
      <c r="AH47" s="172">
        <v>110000</v>
      </c>
      <c r="AI47" s="173"/>
      <c r="AJ47" s="174"/>
      <c r="AK47" s="175">
        <v>120000</v>
      </c>
      <c r="AL47" s="176" t="s">
        <v>105</v>
      </c>
      <c r="AM47" s="175">
        <v>150000</v>
      </c>
      <c r="AN47" s="176" t="s">
        <v>106</v>
      </c>
      <c r="AO47" s="175">
        <v>200000</v>
      </c>
      <c r="AP47" s="176" t="s">
        <v>106</v>
      </c>
      <c r="AQ47" s="175">
        <v>200000</v>
      </c>
      <c r="AR47" s="176" t="s">
        <v>106</v>
      </c>
      <c r="AS47" s="175">
        <v>145000</v>
      </c>
      <c r="AT47" s="176" t="s">
        <v>186</v>
      </c>
      <c r="AU47" s="303">
        <v>200000</v>
      </c>
      <c r="AV47" s="176"/>
    </row>
    <row r="48" spans="1:48" x14ac:dyDescent="0.15">
      <c r="A48" s="67"/>
      <c r="B48" s="244" t="s">
        <v>176</v>
      </c>
      <c r="C48" s="93"/>
      <c r="D48" s="93"/>
      <c r="E48" s="79"/>
      <c r="F48" s="93"/>
      <c r="G48" s="79"/>
      <c r="H48" s="93"/>
      <c r="I48" s="79"/>
      <c r="J48" s="93"/>
      <c r="K48" s="79"/>
      <c r="L48" s="93"/>
      <c r="M48" s="79"/>
      <c r="N48" s="93"/>
      <c r="O48" s="79"/>
      <c r="P48" s="93"/>
      <c r="Q48" s="79"/>
      <c r="R48" s="93"/>
      <c r="S48" s="79"/>
      <c r="T48" s="93"/>
      <c r="U48" s="79"/>
      <c r="V48" s="93"/>
      <c r="W48" s="79"/>
      <c r="X48" s="93"/>
      <c r="Y48" s="78"/>
      <c r="Z48" s="25"/>
      <c r="AA48" s="5"/>
      <c r="AB48" s="271">
        <f t="shared" si="2"/>
        <v>0</v>
      </c>
      <c r="AC48" s="283">
        <f t="shared" si="3"/>
        <v>0</v>
      </c>
      <c r="AD48" s="284"/>
      <c r="AE48" s="65"/>
      <c r="AF48" s="78"/>
      <c r="AG48" s="45"/>
      <c r="AH48" s="178"/>
      <c r="AI48" s="49"/>
      <c r="AJ48" s="49"/>
      <c r="AK48" s="242"/>
      <c r="AL48" s="245"/>
      <c r="AM48" s="246"/>
      <c r="AN48" s="126"/>
      <c r="AO48" s="246"/>
      <c r="AP48" s="126"/>
      <c r="AQ48" s="246"/>
      <c r="AR48" s="126"/>
      <c r="AS48" s="246"/>
      <c r="AT48" s="126"/>
      <c r="AU48" s="304"/>
      <c r="AV48" s="126"/>
    </row>
    <row r="49" spans="1:48" ht="14.25" thickBot="1" x14ac:dyDescent="0.2">
      <c r="A49" s="67"/>
      <c r="B49" s="237" t="s">
        <v>153</v>
      </c>
      <c r="C49" s="59">
        <f t="shared" ref="C49" si="107">SUM(C45:C48)</f>
        <v>261800</v>
      </c>
      <c r="D49" s="59">
        <f t="shared" ref="D49" si="108">SUM(D45:D48)</f>
        <v>0</v>
      </c>
      <c r="E49" s="59">
        <f t="shared" ref="E49:F49" si="109">SUM(E45:E48)</f>
        <v>0</v>
      </c>
      <c r="F49" s="59">
        <f t="shared" si="109"/>
        <v>0</v>
      </c>
      <c r="G49" s="59">
        <f t="shared" ref="G49:H49" si="110">SUM(G45:G48)</f>
        <v>0</v>
      </c>
      <c r="H49" s="59">
        <f t="shared" si="110"/>
        <v>0</v>
      </c>
      <c r="I49" s="59">
        <f t="shared" ref="I49:J49" si="111">SUM(I45:I48)</f>
        <v>0</v>
      </c>
      <c r="J49" s="59">
        <f t="shared" si="111"/>
        <v>0</v>
      </c>
      <c r="K49" s="59">
        <f t="shared" ref="K49:L49" si="112">SUM(K45:K48)</f>
        <v>0</v>
      </c>
      <c r="L49" s="59">
        <f t="shared" si="112"/>
        <v>0</v>
      </c>
      <c r="M49" s="59">
        <f t="shared" ref="M49:N49" si="113">SUM(M45:M48)</f>
        <v>0</v>
      </c>
      <c r="N49" s="59">
        <f t="shared" si="113"/>
        <v>0</v>
      </c>
      <c r="O49" s="59">
        <f t="shared" ref="O49:P49" si="114">SUM(O45:O48)</f>
        <v>0</v>
      </c>
      <c r="P49" s="59">
        <f t="shared" si="114"/>
        <v>0</v>
      </c>
      <c r="Q49" s="59">
        <f t="shared" ref="Q49:R49" si="115">SUM(Q45:Q48)</f>
        <v>0</v>
      </c>
      <c r="R49" s="59">
        <f t="shared" si="115"/>
        <v>0</v>
      </c>
      <c r="S49" s="59">
        <f t="shared" ref="S49:T49" si="116">SUM(S45:S48)</f>
        <v>0</v>
      </c>
      <c r="T49" s="59">
        <f t="shared" si="116"/>
        <v>0</v>
      </c>
      <c r="U49" s="59">
        <f t="shared" ref="U49:V49" si="117">SUM(U45:U48)</f>
        <v>0</v>
      </c>
      <c r="V49" s="59">
        <f t="shared" si="117"/>
        <v>0</v>
      </c>
      <c r="W49" s="59">
        <f t="shared" ref="W49:X49" si="118">SUM(W45:W48)</f>
        <v>66000</v>
      </c>
      <c r="X49" s="59">
        <f t="shared" si="118"/>
        <v>0</v>
      </c>
      <c r="Y49" s="72">
        <f t="shared" ref="Y49:Z49" si="119">SUM(Y45:Y48)</f>
        <v>131692</v>
      </c>
      <c r="Z49" s="27">
        <f t="shared" si="119"/>
        <v>0</v>
      </c>
      <c r="AA49" s="15">
        <f t="shared" si="0"/>
        <v>459492</v>
      </c>
      <c r="AB49" s="280">
        <f t="shared" si="2"/>
        <v>0</v>
      </c>
      <c r="AC49" s="281">
        <f t="shared" si="3"/>
        <v>261800</v>
      </c>
      <c r="AD49" s="207">
        <f t="shared" si="4"/>
        <v>-261800</v>
      </c>
      <c r="AE49" s="67">
        <f>SUM(AE45:AE48)</f>
        <v>731000</v>
      </c>
      <c r="AF49" s="72">
        <f t="shared" si="1"/>
        <v>-731000</v>
      </c>
      <c r="AG49" s="54">
        <f t="shared" si="5"/>
        <v>0</v>
      </c>
      <c r="AH49" s="179">
        <f>SUM(AH45:AH47)</f>
        <v>880000</v>
      </c>
      <c r="AI49" s="180"/>
      <c r="AJ49" s="181"/>
      <c r="AK49" s="182">
        <f>SUM(AK45:AK48)</f>
        <v>890000</v>
      </c>
      <c r="AL49" s="180"/>
      <c r="AM49" s="182">
        <f>SUM(AM45:AM48)</f>
        <v>820000</v>
      </c>
      <c r="AN49" s="180"/>
      <c r="AO49" s="182">
        <f>SUM(AO45:AO48)</f>
        <v>870000</v>
      </c>
      <c r="AP49" s="180"/>
      <c r="AQ49" s="182">
        <f>SUM(AQ45:AQ48)</f>
        <v>870000</v>
      </c>
      <c r="AR49" s="180"/>
      <c r="AS49" s="182">
        <f>SUM(AS45:AS48)</f>
        <v>731000</v>
      </c>
      <c r="AT49" s="180"/>
      <c r="AU49" s="305">
        <f>SUM(AU45:AU48)</f>
        <v>830000</v>
      </c>
      <c r="AV49" s="180"/>
    </row>
    <row r="50" spans="1:48" ht="14.25" thickBot="1" x14ac:dyDescent="0.2">
      <c r="A50" s="68" t="s">
        <v>21</v>
      </c>
      <c r="B50" s="238"/>
      <c r="C50" s="60">
        <f t="shared" ref="C50" si="120">C32+C44-C49</f>
        <v>-493540</v>
      </c>
      <c r="D50" s="60">
        <f t="shared" ref="D50" si="121">D32+D44-D49</f>
        <v>-100494</v>
      </c>
      <c r="E50" s="60">
        <f t="shared" ref="E50:F50" si="122">E32+E44-E49</f>
        <v>-31490</v>
      </c>
      <c r="F50" s="60">
        <f t="shared" si="122"/>
        <v>-893512</v>
      </c>
      <c r="G50" s="60">
        <f t="shared" ref="G50:H50" si="123">G32+G44-G49</f>
        <v>1148136</v>
      </c>
      <c r="H50" s="60">
        <f t="shared" si="123"/>
        <v>3224210</v>
      </c>
      <c r="I50" s="60">
        <f t="shared" ref="I50:J50" si="124">I32+I44-I49</f>
        <v>1654883</v>
      </c>
      <c r="J50" s="60">
        <f t="shared" si="124"/>
        <v>1898210</v>
      </c>
      <c r="K50" s="60">
        <f t="shared" ref="K50:L50" si="125">K32+K44-K49</f>
        <v>513412</v>
      </c>
      <c r="L50" s="60">
        <f t="shared" si="125"/>
        <v>-69757</v>
      </c>
      <c r="M50" s="60">
        <f t="shared" ref="M50:N50" si="126">M32+M44-M49</f>
        <v>-1841094</v>
      </c>
      <c r="N50" s="60">
        <f t="shared" si="126"/>
        <v>-2420476</v>
      </c>
      <c r="O50" s="60">
        <f t="shared" ref="O50:P50" si="127">O32+O44-O49</f>
        <v>95074</v>
      </c>
      <c r="P50" s="60">
        <f t="shared" si="127"/>
        <v>0</v>
      </c>
      <c r="Q50" s="60">
        <f t="shared" ref="Q50:R50" si="128">Q32+Q44-Q49</f>
        <v>261250</v>
      </c>
      <c r="R50" s="60">
        <f t="shared" si="128"/>
        <v>0</v>
      </c>
      <c r="S50" s="60">
        <f t="shared" ref="S50:T50" si="129">S32+S44-S49</f>
        <v>-35515</v>
      </c>
      <c r="T50" s="60">
        <f t="shared" si="129"/>
        <v>0</v>
      </c>
      <c r="U50" s="60">
        <f t="shared" ref="U50:V50" si="130">U32+U44-U49</f>
        <v>-72788</v>
      </c>
      <c r="V50" s="60">
        <f t="shared" si="130"/>
        <v>0</v>
      </c>
      <c r="W50" s="60">
        <f t="shared" ref="W50:X50" si="131">W32+W44-W49</f>
        <v>336079</v>
      </c>
      <c r="X50" s="60">
        <f t="shared" si="131"/>
        <v>0</v>
      </c>
      <c r="Y50" s="70">
        <f t="shared" ref="Y50:Z50" si="132">Y32+Y44-Y49</f>
        <v>-1255209</v>
      </c>
      <c r="Z50" s="28">
        <f t="shared" si="132"/>
        <v>0</v>
      </c>
      <c r="AA50" s="10">
        <f t="shared" si="0"/>
        <v>279198</v>
      </c>
      <c r="AB50" s="325">
        <f t="shared" si="2"/>
        <v>1638181</v>
      </c>
      <c r="AC50" s="326">
        <f t="shared" si="3"/>
        <v>950307</v>
      </c>
      <c r="AD50" s="320">
        <f t="shared" si="4"/>
        <v>687874</v>
      </c>
      <c r="AE50" s="68">
        <f>AE32+AE44-AE49</f>
        <v>0</v>
      </c>
      <c r="AF50" s="70">
        <f>AB50-AE50</f>
        <v>1638181</v>
      </c>
      <c r="AG50" s="42"/>
      <c r="AH50" s="183">
        <f>AH32+AH44-AH49</f>
        <v>0</v>
      </c>
      <c r="AI50" s="28"/>
      <c r="AJ50" s="41"/>
      <c r="AK50" s="184">
        <f>AK32+AK44-AK49</f>
        <v>0</v>
      </c>
      <c r="AL50" s="28"/>
      <c r="AM50" s="184">
        <f>AM32+AM44-AM49</f>
        <v>0</v>
      </c>
      <c r="AN50" s="28"/>
      <c r="AO50" s="184">
        <f>AO32+AO44-AO49</f>
        <v>0</v>
      </c>
      <c r="AP50" s="28"/>
      <c r="AQ50" s="184">
        <f>AQ32+AQ44-AQ49</f>
        <v>0</v>
      </c>
      <c r="AR50" s="28"/>
      <c r="AS50" s="184">
        <f>AS32+AS44-AS49</f>
        <v>0</v>
      </c>
      <c r="AT50" s="28"/>
      <c r="AU50" s="319">
        <f>AU32+AU44-AU49</f>
        <v>0</v>
      </c>
      <c r="AV50" s="28"/>
    </row>
    <row r="51" spans="1:48" ht="14.25" thickBot="1" x14ac:dyDescent="0.2">
      <c r="A51" s="68" t="s">
        <v>22</v>
      </c>
      <c r="B51" s="90"/>
      <c r="C51" s="60">
        <f t="shared" ref="C51" si="133">C50</f>
        <v>-493540</v>
      </c>
      <c r="D51" s="60">
        <f t="shared" ref="D51:E51" si="134">D50</f>
        <v>-100494</v>
      </c>
      <c r="E51" s="60">
        <f t="shared" si="134"/>
        <v>-31490</v>
      </c>
      <c r="F51" s="60">
        <f t="shared" ref="F51" si="135">F50</f>
        <v>-893512</v>
      </c>
      <c r="G51" s="60">
        <f t="shared" ref="G51:H51" si="136">G50</f>
        <v>1148136</v>
      </c>
      <c r="H51" s="60">
        <f t="shared" si="136"/>
        <v>3224210</v>
      </c>
      <c r="I51" s="60">
        <f t="shared" ref="I51:J51" si="137">I50</f>
        <v>1654883</v>
      </c>
      <c r="J51" s="60">
        <f t="shared" si="137"/>
        <v>1898210</v>
      </c>
      <c r="K51" s="60">
        <f t="shared" ref="K51:L51" si="138">K50</f>
        <v>513412</v>
      </c>
      <c r="L51" s="60">
        <f t="shared" si="138"/>
        <v>-69757</v>
      </c>
      <c r="M51" s="60">
        <f t="shared" ref="M51:N51" si="139">M50</f>
        <v>-1841094</v>
      </c>
      <c r="N51" s="60">
        <f t="shared" si="139"/>
        <v>-2420476</v>
      </c>
      <c r="O51" s="60">
        <f t="shared" ref="O51:P51" si="140">O50</f>
        <v>95074</v>
      </c>
      <c r="P51" s="60">
        <f t="shared" si="140"/>
        <v>0</v>
      </c>
      <c r="Q51" s="60">
        <f t="shared" ref="Q51:R51" si="141">Q50</f>
        <v>261250</v>
      </c>
      <c r="R51" s="60">
        <f t="shared" si="141"/>
        <v>0</v>
      </c>
      <c r="S51" s="60">
        <f t="shared" ref="S51:T51" si="142">S50</f>
        <v>-35515</v>
      </c>
      <c r="T51" s="60">
        <f t="shared" si="142"/>
        <v>0</v>
      </c>
      <c r="U51" s="60">
        <f t="shared" ref="U51:V51" si="143">U50</f>
        <v>-72788</v>
      </c>
      <c r="V51" s="60">
        <f t="shared" si="143"/>
        <v>0</v>
      </c>
      <c r="W51" s="60">
        <f t="shared" ref="W51:X51" si="144">W50</f>
        <v>336079</v>
      </c>
      <c r="X51" s="60">
        <f t="shared" si="144"/>
        <v>0</v>
      </c>
      <c r="Y51" s="70">
        <f t="shared" ref="Y51:Z51" si="145">Y50</f>
        <v>-1255209</v>
      </c>
      <c r="Z51" s="28">
        <f t="shared" si="145"/>
        <v>0</v>
      </c>
      <c r="AA51" s="10">
        <f t="shared" si="0"/>
        <v>279198</v>
      </c>
      <c r="AB51" s="274">
        <f t="shared" si="2"/>
        <v>1638181</v>
      </c>
      <c r="AC51" s="277">
        <f t="shared" si="3"/>
        <v>950307</v>
      </c>
      <c r="AD51" s="226">
        <f t="shared" si="4"/>
        <v>687874</v>
      </c>
      <c r="AE51" s="68">
        <f>AE50</f>
        <v>0</v>
      </c>
      <c r="AF51" s="70">
        <f>AB51-AE51</f>
        <v>1638181</v>
      </c>
      <c r="AG51" s="42"/>
      <c r="AH51" s="185">
        <f>AH50</f>
        <v>0</v>
      </c>
      <c r="AI51" s="27"/>
      <c r="AJ51" s="36"/>
      <c r="AK51" s="186">
        <f>AK50</f>
        <v>0</v>
      </c>
      <c r="AL51" s="27"/>
      <c r="AM51" s="186">
        <f>AM50</f>
        <v>0</v>
      </c>
      <c r="AN51" s="27"/>
      <c r="AO51" s="186">
        <f>AO50</f>
        <v>0</v>
      </c>
      <c r="AP51" s="27"/>
      <c r="AQ51" s="186">
        <f>AQ50</f>
        <v>0</v>
      </c>
      <c r="AR51" s="27"/>
      <c r="AS51" s="186">
        <f>AS50</f>
        <v>0</v>
      </c>
      <c r="AT51" s="27"/>
      <c r="AU51" s="306">
        <f>AU50</f>
        <v>0</v>
      </c>
      <c r="AV51" s="27"/>
    </row>
    <row r="52" spans="1:48" ht="14.25" thickBot="1" x14ac:dyDescent="0.2">
      <c r="A52" s="43" t="s">
        <v>7</v>
      </c>
      <c r="B52" s="85"/>
      <c r="C52" s="57">
        <f t="shared" ref="C52" si="146">C51</f>
        <v>-493540</v>
      </c>
      <c r="D52" s="57">
        <f t="shared" ref="D52:E52" si="147">D51</f>
        <v>-100494</v>
      </c>
      <c r="E52" s="57">
        <f t="shared" si="147"/>
        <v>-31490</v>
      </c>
      <c r="F52" s="57">
        <f t="shared" ref="F52" si="148">F51</f>
        <v>-893512</v>
      </c>
      <c r="G52" s="57">
        <f t="shared" ref="G52:H52" si="149">G51</f>
        <v>1148136</v>
      </c>
      <c r="H52" s="57">
        <f t="shared" si="149"/>
        <v>3224210</v>
      </c>
      <c r="I52" s="57">
        <f t="shared" ref="I52:J52" si="150">I51</f>
        <v>1654883</v>
      </c>
      <c r="J52" s="57">
        <f t="shared" si="150"/>
        <v>1898210</v>
      </c>
      <c r="K52" s="57">
        <f t="shared" ref="K52:L52" si="151">K51</f>
        <v>513412</v>
      </c>
      <c r="L52" s="57">
        <f t="shared" si="151"/>
        <v>-69757</v>
      </c>
      <c r="M52" s="57">
        <f t="shared" ref="M52:N52" si="152">M51</f>
        <v>-1841094</v>
      </c>
      <c r="N52" s="57">
        <f t="shared" si="152"/>
        <v>-2420476</v>
      </c>
      <c r="O52" s="57">
        <f t="shared" ref="O52:P52" si="153">O51</f>
        <v>95074</v>
      </c>
      <c r="P52" s="57">
        <f t="shared" si="153"/>
        <v>0</v>
      </c>
      <c r="Q52" s="57">
        <f t="shared" ref="Q52:R52" si="154">Q51</f>
        <v>261250</v>
      </c>
      <c r="R52" s="57">
        <f t="shared" si="154"/>
        <v>0</v>
      </c>
      <c r="S52" s="57">
        <f t="shared" ref="S52:T52" si="155">S51</f>
        <v>-35515</v>
      </c>
      <c r="T52" s="57">
        <f t="shared" si="155"/>
        <v>0</v>
      </c>
      <c r="U52" s="57">
        <f t="shared" ref="U52:V52" si="156">U51</f>
        <v>-72788</v>
      </c>
      <c r="V52" s="57">
        <f t="shared" si="156"/>
        <v>0</v>
      </c>
      <c r="W52" s="57">
        <f t="shared" ref="W52:X52" si="157">W51</f>
        <v>336079</v>
      </c>
      <c r="X52" s="57">
        <f t="shared" si="157"/>
        <v>0</v>
      </c>
      <c r="Y52" s="7">
        <f t="shared" ref="Y52:Z52" si="158">Y51</f>
        <v>-1255209</v>
      </c>
      <c r="Z52" s="29">
        <f t="shared" si="158"/>
        <v>0</v>
      </c>
      <c r="AA52" s="15">
        <f t="shared" si="0"/>
        <v>279198</v>
      </c>
      <c r="AB52" s="328">
        <f t="shared" si="2"/>
        <v>1638181</v>
      </c>
      <c r="AC52" s="329">
        <f t="shared" si="3"/>
        <v>950307</v>
      </c>
      <c r="AD52" s="321">
        <f t="shared" si="4"/>
        <v>687874</v>
      </c>
      <c r="AE52" s="68">
        <f t="shared" ref="AE52" si="159">AE51</f>
        <v>0</v>
      </c>
      <c r="AF52" s="70">
        <f>AB52-AE52</f>
        <v>1638181</v>
      </c>
      <c r="AG52" s="42"/>
      <c r="AH52" s="154">
        <v>0</v>
      </c>
      <c r="AI52" s="28"/>
      <c r="AJ52" s="41"/>
      <c r="AK52" s="155">
        <v>0</v>
      </c>
      <c r="AL52" s="28"/>
      <c r="AM52" s="155">
        <v>0</v>
      </c>
      <c r="AN52" s="28"/>
      <c r="AO52" s="155">
        <v>0</v>
      </c>
      <c r="AP52" s="28"/>
      <c r="AQ52" s="155">
        <v>0</v>
      </c>
      <c r="AR52" s="28"/>
      <c r="AS52" s="155"/>
      <c r="AT52" s="28"/>
      <c r="AU52" s="298"/>
      <c r="AV52" s="28"/>
    </row>
    <row r="53" spans="1:48" ht="14.25" thickBot="1" x14ac:dyDescent="0.2">
      <c r="A53" s="68" t="s">
        <v>154</v>
      </c>
      <c r="B53" s="90"/>
      <c r="C53" s="60">
        <v>13712923</v>
      </c>
      <c r="D53" s="60">
        <v>13992121</v>
      </c>
      <c r="E53" s="60">
        <v>13219383</v>
      </c>
      <c r="F53" s="60">
        <v>13891627</v>
      </c>
      <c r="G53" s="60">
        <v>13187893</v>
      </c>
      <c r="H53" s="60">
        <v>12998115</v>
      </c>
      <c r="I53" s="60">
        <v>14336029</v>
      </c>
      <c r="J53" s="60">
        <v>16222325</v>
      </c>
      <c r="K53" s="60">
        <v>15990912</v>
      </c>
      <c r="L53" s="60">
        <v>18120535</v>
      </c>
      <c r="M53" s="60">
        <v>16504324</v>
      </c>
      <c r="N53" s="60">
        <v>18050778</v>
      </c>
      <c r="O53" s="60">
        <v>14663230</v>
      </c>
      <c r="P53" s="60">
        <v>5630302</v>
      </c>
      <c r="Q53" s="60">
        <v>14758304</v>
      </c>
      <c r="R53" s="60"/>
      <c r="S53" s="60">
        <v>15019554</v>
      </c>
      <c r="T53" s="60"/>
      <c r="U53" s="60">
        <v>14984039</v>
      </c>
      <c r="V53" s="60"/>
      <c r="W53" s="60">
        <v>14911251</v>
      </c>
      <c r="X53" s="60"/>
      <c r="Y53" s="70">
        <v>15247330</v>
      </c>
      <c r="Z53" s="28"/>
      <c r="AA53" s="10">
        <v>13712923</v>
      </c>
      <c r="AB53" s="285">
        <v>13992121</v>
      </c>
      <c r="AC53" s="286">
        <v>13712923</v>
      </c>
      <c r="AD53" s="226">
        <f t="shared" si="4"/>
        <v>279198</v>
      </c>
      <c r="AE53" s="41"/>
      <c r="AF53" s="70"/>
      <c r="AG53" s="42"/>
      <c r="AH53" s="154"/>
      <c r="AI53" s="28"/>
      <c r="AJ53" s="41"/>
      <c r="AK53" s="155"/>
      <c r="AL53" s="28"/>
      <c r="AM53" s="155"/>
      <c r="AN53" s="28"/>
      <c r="AO53" s="155"/>
      <c r="AP53" s="28"/>
      <c r="AQ53" s="155"/>
      <c r="AR53" s="28"/>
      <c r="AS53" s="155"/>
      <c r="AT53" s="28"/>
      <c r="AU53" s="298"/>
      <c r="AV53" s="28"/>
    </row>
    <row r="54" spans="1:48" ht="14.25" thickBot="1" x14ac:dyDescent="0.2">
      <c r="A54" s="68" t="s">
        <v>155</v>
      </c>
      <c r="B54" s="90"/>
      <c r="C54" s="60">
        <f t="shared" ref="C54" si="160">C53+C52</f>
        <v>13219383</v>
      </c>
      <c r="D54" s="60">
        <f t="shared" ref="D54:E54" si="161">D53+D52</f>
        <v>13891627</v>
      </c>
      <c r="E54" s="60">
        <f t="shared" si="161"/>
        <v>13187893</v>
      </c>
      <c r="F54" s="60">
        <f t="shared" ref="F54" si="162">F53+F52</f>
        <v>12998115</v>
      </c>
      <c r="G54" s="60">
        <f t="shared" ref="G54:H54" si="163">G53+G52</f>
        <v>14336029</v>
      </c>
      <c r="H54" s="60">
        <f t="shared" si="163"/>
        <v>16222325</v>
      </c>
      <c r="I54" s="60">
        <f t="shared" ref="I54:J54" si="164">I53+I52</f>
        <v>15990912</v>
      </c>
      <c r="J54" s="60">
        <f t="shared" si="164"/>
        <v>18120535</v>
      </c>
      <c r="K54" s="60">
        <f t="shared" ref="K54:L54" si="165">K53+K52</f>
        <v>16504324</v>
      </c>
      <c r="L54" s="60">
        <f t="shared" si="165"/>
        <v>18050778</v>
      </c>
      <c r="M54" s="60">
        <f t="shared" ref="M54:N54" si="166">M53+M52</f>
        <v>14663230</v>
      </c>
      <c r="N54" s="60">
        <f t="shared" si="166"/>
        <v>15630302</v>
      </c>
      <c r="O54" s="60">
        <f t="shared" ref="O54:P54" si="167">O53+O52</f>
        <v>14758304</v>
      </c>
      <c r="P54" s="60">
        <f t="shared" si="167"/>
        <v>5630302</v>
      </c>
      <c r="Q54" s="60">
        <f t="shared" ref="Q54:R54" si="168">Q53+Q52</f>
        <v>15019554</v>
      </c>
      <c r="R54" s="60">
        <f t="shared" si="168"/>
        <v>0</v>
      </c>
      <c r="S54" s="60">
        <f t="shared" ref="S54:T54" si="169">S53+S52</f>
        <v>14984039</v>
      </c>
      <c r="T54" s="60">
        <f t="shared" si="169"/>
        <v>0</v>
      </c>
      <c r="U54" s="60">
        <f t="shared" ref="U54:V54" si="170">U53+U52</f>
        <v>14911251</v>
      </c>
      <c r="V54" s="60">
        <f t="shared" si="170"/>
        <v>0</v>
      </c>
      <c r="W54" s="60">
        <f t="shared" ref="W54:X54" si="171">W53+W52</f>
        <v>15247330</v>
      </c>
      <c r="X54" s="60">
        <f t="shared" si="171"/>
        <v>0</v>
      </c>
      <c r="Y54" s="70">
        <f t="shared" ref="Y54:Z54" si="172">Y53+Y52</f>
        <v>13992121</v>
      </c>
      <c r="Z54" s="28">
        <f t="shared" si="172"/>
        <v>0</v>
      </c>
      <c r="AA54" s="10">
        <f t="shared" ref="AA54" si="173">AA53+AA52</f>
        <v>13992121</v>
      </c>
      <c r="AB54" s="285">
        <f>AB52+AB53</f>
        <v>15630302</v>
      </c>
      <c r="AC54" s="277">
        <f>AC52+AC53</f>
        <v>14663230</v>
      </c>
      <c r="AD54" s="226">
        <f t="shared" si="4"/>
        <v>967072</v>
      </c>
      <c r="AE54" s="41"/>
      <c r="AF54" s="70"/>
      <c r="AG54" s="54"/>
      <c r="AH54" s="154"/>
      <c r="AI54" s="28"/>
      <c r="AJ54" s="41"/>
      <c r="AK54" s="155"/>
      <c r="AL54" s="28"/>
      <c r="AM54" s="155"/>
      <c r="AN54" s="28"/>
      <c r="AO54" s="155"/>
      <c r="AP54" s="28"/>
      <c r="AQ54" s="155"/>
      <c r="AR54" s="28"/>
      <c r="AS54" s="155"/>
      <c r="AT54" s="28"/>
      <c r="AU54" s="298"/>
      <c r="AV54" s="28"/>
    </row>
    <row r="55" spans="1:48" x14ac:dyDescent="0.15">
      <c r="AB55" s="18"/>
      <c r="AD55" s="211"/>
      <c r="AH55" s="187"/>
      <c r="AI55" s="36"/>
      <c r="AJ55" s="36"/>
      <c r="AK55" s="188"/>
      <c r="AL55" s="36"/>
      <c r="AM55" s="188"/>
      <c r="AN55" s="36"/>
      <c r="AO55" s="188"/>
      <c r="AP55" s="36"/>
      <c r="AQ55" s="188"/>
      <c r="AR55" s="36"/>
      <c r="AS55" s="188"/>
      <c r="AT55" s="36"/>
    </row>
    <row r="56" spans="1:48" x14ac:dyDescent="0.15">
      <c r="AC56" s="287"/>
      <c r="AD56" s="288"/>
      <c r="AE56" s="11"/>
    </row>
    <row r="57" spans="1:48" x14ac:dyDescent="0.15">
      <c r="AA57" s="36"/>
      <c r="AC57" s="191"/>
      <c r="AD57" s="288"/>
      <c r="AE57" s="234"/>
    </row>
    <row r="58" spans="1:48" x14ac:dyDescent="0.15">
      <c r="AC58" s="191"/>
      <c r="AD58" s="288"/>
      <c r="AE58" s="234"/>
    </row>
    <row r="59" spans="1:48" x14ac:dyDescent="0.15">
      <c r="AA59" s="31"/>
      <c r="AC59" s="191"/>
      <c r="AD59" s="288"/>
      <c r="AE59" s="234"/>
    </row>
    <row r="60" spans="1:48" x14ac:dyDescent="0.15">
      <c r="AC60" s="287"/>
      <c r="AD60" s="288"/>
      <c r="AF60" s="36"/>
    </row>
    <row r="61" spans="1:48" x14ac:dyDescent="0.15">
      <c r="AD61" s="288"/>
      <c r="AE61" s="36"/>
    </row>
    <row r="62" spans="1:48" x14ac:dyDescent="0.15">
      <c r="AE62" s="36"/>
      <c r="AF62" s="31"/>
    </row>
  </sheetData>
  <mergeCells count="24">
    <mergeCell ref="AU3:AV4"/>
    <mergeCell ref="AH3:AI4"/>
    <mergeCell ref="AJ3:AJ4"/>
    <mergeCell ref="C3:D3"/>
    <mergeCell ref="E3:F3"/>
    <mergeCell ref="G3:H3"/>
    <mergeCell ref="I3:J3"/>
    <mergeCell ref="K3:L3"/>
    <mergeCell ref="AS3:AT4"/>
    <mergeCell ref="AQ3:AR4"/>
    <mergeCell ref="W3:X3"/>
    <mergeCell ref="Y3:Z3"/>
    <mergeCell ref="M3:N3"/>
    <mergeCell ref="O3:P3"/>
    <mergeCell ref="Q3:R3"/>
    <mergeCell ref="S3:T3"/>
    <mergeCell ref="U3:V3"/>
    <mergeCell ref="AO3:AP4"/>
    <mergeCell ref="AK3:AL4"/>
    <mergeCell ref="AM3:AN4"/>
    <mergeCell ref="AD3:AD4"/>
    <mergeCell ref="AE3:AE4"/>
    <mergeCell ref="AF3:AF4"/>
    <mergeCell ref="AG3:AG4"/>
  </mergeCells>
  <phoneticPr fontId="2"/>
  <hyperlinks>
    <hyperlink ref="AI22" r:id="rId1" display="京橋税理士@32,400円決算156,600円" xr:uid="{703AE544-E2D1-46B0-B0E3-E447D9D221C0}"/>
    <hyperlink ref="AL22" r:id="rId2" display="京橋税理士@32,400円決算156,600円" xr:uid="{31A7F106-7C23-469F-A416-E89664B97001}"/>
    <hyperlink ref="AN22" r:id="rId3" display="京橋税理士@32,400円決算156,600円" xr:uid="{09E7A100-AB35-4510-94EF-C5FE6D29602A}"/>
    <hyperlink ref="AP22" r:id="rId4" display="京橋税理士@32,400円決算156,600円" xr:uid="{40A4ED7F-FF53-493A-B837-0654719B62FE}"/>
    <hyperlink ref="AR22" r:id="rId5" display="京橋税理士@32,400円決算156,600円" xr:uid="{76BCEDE5-5D42-433D-B259-BC1D9EC78EA4}"/>
    <hyperlink ref="AT22" r:id="rId6" display="京橋税理士@32,400円決算156,600円" xr:uid="{ED2239DF-A5FD-4140-9456-AFC6AC014B88}"/>
    <hyperlink ref="AV22" r:id="rId7" display="京橋税理士@32,400円決算156,600円" xr:uid="{475DB8B3-BC87-46A5-AF1C-81722B05ED64}"/>
  </hyperlinks>
  <pageMargins left="0.39370078740157483" right="0" top="0.39370078740157483" bottom="0" header="0" footer="0"/>
  <pageSetup paperSize="8" scale="92" orientation="landscape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9E9D9-F4BB-4894-96C3-7F0B55118BA2}">
  <sheetPr>
    <pageSetUpPr fitToPage="1"/>
  </sheetPr>
  <dimension ref="A1:AK25"/>
  <sheetViews>
    <sheetView tabSelected="1" zoomScaleNormal="100" workbookViewId="0">
      <pane xSplit="2" ySplit="4" topLeftCell="E5" activePane="bottomRight" state="frozen"/>
      <selection pane="topRight" activeCell="D1" sqref="D1"/>
      <selection pane="bottomLeft" activeCell="A5" sqref="A5"/>
      <selection pane="bottomRight" activeCell="AA29" sqref="AA29"/>
    </sheetView>
  </sheetViews>
  <sheetFormatPr defaultColWidth="9" defaultRowHeight="13.5" x14ac:dyDescent="0.15"/>
  <cols>
    <col min="1" max="1" width="2.5" style="18" customWidth="1"/>
    <col min="2" max="2" width="40.375" style="18" customWidth="1"/>
    <col min="3" max="12" width="11.125" style="18" hidden="1" customWidth="1"/>
    <col min="13" max="14" width="11.125" style="18" customWidth="1"/>
    <col min="15" max="26" width="11.125" style="18" hidden="1" customWidth="1"/>
    <col min="27" max="27" width="13" style="18" customWidth="1"/>
    <col min="28" max="28" width="11.625" style="96" customWidth="1"/>
    <col min="29" max="29" width="11.625" style="18" customWidth="1"/>
    <col min="30" max="30" width="12.625" style="3" customWidth="1"/>
    <col min="31" max="31" width="10.125" style="3" customWidth="1"/>
    <col min="32" max="33" width="11.375" style="3" customWidth="1"/>
    <col min="34" max="34" width="11" style="18" customWidth="1"/>
    <col min="35" max="35" width="49.625" style="18" bestFit="1" customWidth="1"/>
    <col min="36" max="36" width="49.625" style="18" customWidth="1"/>
    <col min="37" max="37" width="11" style="210" customWidth="1"/>
    <col min="38" max="38" width="61.875" style="18" bestFit="1" customWidth="1"/>
    <col min="39" max="16384" width="9" style="18"/>
  </cols>
  <sheetData>
    <row r="1" spans="1:33" ht="17.25" x14ac:dyDescent="0.15">
      <c r="AG1" s="97"/>
    </row>
    <row r="2" spans="1:33" ht="14.25" thickBot="1" x14ac:dyDescent="0.2">
      <c r="A2" s="190" t="s">
        <v>230</v>
      </c>
      <c r="AA2" s="191" t="s">
        <v>25</v>
      </c>
    </row>
    <row r="3" spans="1:33" x14ac:dyDescent="0.15">
      <c r="A3" s="192"/>
      <c r="B3" s="212"/>
      <c r="C3" s="351" t="s">
        <v>24</v>
      </c>
      <c r="D3" s="348"/>
      <c r="E3" s="347" t="s">
        <v>40</v>
      </c>
      <c r="F3" s="350"/>
      <c r="G3" s="347" t="s">
        <v>29</v>
      </c>
      <c r="H3" s="350"/>
      <c r="I3" s="347" t="s">
        <v>30</v>
      </c>
      <c r="J3" s="350"/>
      <c r="K3" s="347" t="s">
        <v>31</v>
      </c>
      <c r="L3" s="350"/>
      <c r="M3" s="347" t="s">
        <v>32</v>
      </c>
      <c r="N3" s="348"/>
      <c r="O3" s="347" t="s">
        <v>33</v>
      </c>
      <c r="P3" s="350"/>
      <c r="Q3" s="347" t="s">
        <v>34</v>
      </c>
      <c r="R3" s="350"/>
      <c r="S3" s="347" t="s">
        <v>35</v>
      </c>
      <c r="T3" s="350"/>
      <c r="U3" s="347" t="s">
        <v>36</v>
      </c>
      <c r="V3" s="350"/>
      <c r="W3" s="347" t="s">
        <v>37</v>
      </c>
      <c r="X3" s="348"/>
      <c r="Y3" s="347" t="s">
        <v>38</v>
      </c>
      <c r="Z3" s="349"/>
      <c r="AA3" s="193" t="s">
        <v>41</v>
      </c>
      <c r="AB3" s="189"/>
      <c r="AC3" s="194"/>
      <c r="AD3" s="31"/>
      <c r="AE3" s="31"/>
    </row>
    <row r="4" spans="1:33" ht="14.25" thickBot="1" x14ac:dyDescent="0.2">
      <c r="A4" s="195"/>
      <c r="B4" s="248"/>
      <c r="C4" s="196" t="s">
        <v>178</v>
      </c>
      <c r="D4" s="196" t="s">
        <v>222</v>
      </c>
      <c r="E4" s="196" t="s">
        <v>177</v>
      </c>
      <c r="F4" s="196" t="s">
        <v>222</v>
      </c>
      <c r="G4" s="196" t="s">
        <v>177</v>
      </c>
      <c r="H4" s="196" t="s">
        <v>222</v>
      </c>
      <c r="I4" s="196" t="s">
        <v>177</v>
      </c>
      <c r="J4" s="196" t="s">
        <v>222</v>
      </c>
      <c r="K4" s="196" t="s">
        <v>177</v>
      </c>
      <c r="L4" s="196" t="s">
        <v>222</v>
      </c>
      <c r="M4" s="196" t="s">
        <v>177</v>
      </c>
      <c r="N4" s="196" t="s">
        <v>222</v>
      </c>
      <c r="O4" s="196" t="s">
        <v>177</v>
      </c>
      <c r="P4" s="196" t="s">
        <v>222</v>
      </c>
      <c r="Q4" s="196" t="s">
        <v>177</v>
      </c>
      <c r="R4" s="196" t="s">
        <v>222</v>
      </c>
      <c r="S4" s="196" t="s">
        <v>177</v>
      </c>
      <c r="T4" s="196" t="s">
        <v>222</v>
      </c>
      <c r="U4" s="240" t="s">
        <v>177</v>
      </c>
      <c r="V4" s="196" t="s">
        <v>222</v>
      </c>
      <c r="W4" s="196" t="s">
        <v>177</v>
      </c>
      <c r="X4" s="196" t="s">
        <v>222</v>
      </c>
      <c r="Y4" s="307" t="s">
        <v>177</v>
      </c>
      <c r="Z4" s="247" t="s">
        <v>222</v>
      </c>
      <c r="AA4" s="197" t="s">
        <v>227</v>
      </c>
      <c r="AB4" s="189"/>
    </row>
    <row r="5" spans="1:33" x14ac:dyDescent="0.15">
      <c r="A5" s="192"/>
      <c r="B5" s="199" t="s">
        <v>0</v>
      </c>
      <c r="C5" s="58">
        <v>92322</v>
      </c>
      <c r="D5" s="58">
        <v>128446</v>
      </c>
      <c r="E5" s="58">
        <v>132846</v>
      </c>
      <c r="F5" s="58">
        <v>91695</v>
      </c>
      <c r="G5" s="58">
        <v>94116</v>
      </c>
      <c r="H5" s="58"/>
      <c r="I5" s="58">
        <v>94616</v>
      </c>
      <c r="J5" s="58"/>
      <c r="K5" s="227">
        <v>94616</v>
      </c>
      <c r="L5" s="58"/>
      <c r="M5" s="58">
        <v>141346</v>
      </c>
      <c r="N5" s="58">
        <v>48875</v>
      </c>
      <c r="O5" s="58">
        <v>141346</v>
      </c>
      <c r="P5" s="58"/>
      <c r="Q5" s="58">
        <v>210356</v>
      </c>
      <c r="R5" s="58"/>
      <c r="S5" s="58">
        <v>210356</v>
      </c>
      <c r="T5" s="58"/>
      <c r="U5" s="75">
        <v>118158</v>
      </c>
      <c r="V5" s="58"/>
      <c r="W5" s="224">
        <v>117728</v>
      </c>
      <c r="X5" s="58"/>
      <c r="Y5" s="198">
        <v>0</v>
      </c>
      <c r="Z5" s="34"/>
      <c r="AA5" s="12">
        <f>N5-M5</f>
        <v>-92471</v>
      </c>
    </row>
    <row r="6" spans="1:33" x14ac:dyDescent="0.15">
      <c r="A6" s="200"/>
      <c r="B6" s="202" t="s">
        <v>1</v>
      </c>
      <c r="C6" s="1">
        <v>1015471</v>
      </c>
      <c r="D6" s="1">
        <v>1320465</v>
      </c>
      <c r="E6" s="1">
        <v>1013923</v>
      </c>
      <c r="F6" s="1">
        <v>1320465</v>
      </c>
      <c r="G6" s="1">
        <v>1013923</v>
      </c>
      <c r="H6" s="1"/>
      <c r="I6" s="1">
        <v>1021326</v>
      </c>
      <c r="J6" s="1"/>
      <c r="K6" s="228">
        <v>1018033</v>
      </c>
      <c r="L6" s="1"/>
      <c r="M6" s="1">
        <v>1018033</v>
      </c>
      <c r="N6" s="1">
        <v>1329308</v>
      </c>
      <c r="O6" s="1">
        <v>1017197</v>
      </c>
      <c r="P6" s="1"/>
      <c r="Q6" s="1">
        <v>1017197</v>
      </c>
      <c r="R6" s="1"/>
      <c r="S6" s="1">
        <v>1017197</v>
      </c>
      <c r="T6" s="1"/>
      <c r="U6" s="2">
        <v>1017197</v>
      </c>
      <c r="V6" s="1"/>
      <c r="W6" s="221">
        <v>1132601</v>
      </c>
      <c r="X6" s="1"/>
      <c r="Y6" s="201">
        <v>1321015</v>
      </c>
      <c r="Z6" s="20"/>
      <c r="AA6" s="4">
        <f t="shared" ref="AA6:AA23" si="0">N6-M6</f>
        <v>311275</v>
      </c>
    </row>
    <row r="7" spans="1:33" x14ac:dyDescent="0.15">
      <c r="A7" s="200"/>
      <c r="B7" s="219" t="s">
        <v>162</v>
      </c>
      <c r="C7" s="218">
        <v>3174830</v>
      </c>
      <c r="D7" s="218">
        <v>4209416</v>
      </c>
      <c r="E7" s="218">
        <v>8236209</v>
      </c>
      <c r="F7" s="218">
        <v>8085955</v>
      </c>
      <c r="G7" s="218">
        <v>3908275</v>
      </c>
      <c r="H7" s="218"/>
      <c r="I7" s="218">
        <v>5819255</v>
      </c>
      <c r="J7" s="218"/>
      <c r="K7" s="229">
        <v>5033065</v>
      </c>
      <c r="L7" s="218"/>
      <c r="M7" s="218">
        <v>4232291</v>
      </c>
      <c r="N7" s="218">
        <v>3502119</v>
      </c>
      <c r="O7" s="218">
        <v>4328201</v>
      </c>
      <c r="P7" s="218"/>
      <c r="Q7" s="218">
        <v>4520441</v>
      </c>
      <c r="R7" s="218"/>
      <c r="S7" s="218">
        <v>4484926</v>
      </c>
      <c r="T7" s="218"/>
      <c r="U7" s="222">
        <v>4504336</v>
      </c>
      <c r="V7" s="218"/>
      <c r="W7" s="225">
        <v>4162241</v>
      </c>
      <c r="X7" s="218"/>
      <c r="Y7" s="217">
        <v>4437806</v>
      </c>
      <c r="Z7" s="173"/>
      <c r="AA7" s="220">
        <f t="shared" si="0"/>
        <v>-730172</v>
      </c>
    </row>
    <row r="8" spans="1:33" x14ac:dyDescent="0.15">
      <c r="A8" s="200"/>
      <c r="B8" s="219" t="s">
        <v>172</v>
      </c>
      <c r="C8" s="218">
        <v>9000000</v>
      </c>
      <c r="D8" s="218">
        <v>8500000</v>
      </c>
      <c r="E8" s="218">
        <v>3500000</v>
      </c>
      <c r="F8" s="218">
        <v>3500000</v>
      </c>
      <c r="G8" s="218">
        <v>9000000</v>
      </c>
      <c r="H8" s="218"/>
      <c r="I8" s="218">
        <v>9000000</v>
      </c>
      <c r="J8" s="218"/>
      <c r="K8" s="229">
        <v>9000000</v>
      </c>
      <c r="L8" s="218"/>
      <c r="M8" s="218">
        <v>9250000</v>
      </c>
      <c r="N8" s="218">
        <v>10750000</v>
      </c>
      <c r="O8" s="218">
        <v>9250000</v>
      </c>
      <c r="P8" s="218"/>
      <c r="Q8" s="218">
        <v>9250000</v>
      </c>
      <c r="R8" s="218"/>
      <c r="S8" s="218">
        <v>9250000</v>
      </c>
      <c r="T8" s="218"/>
      <c r="U8" s="222">
        <v>9250000</v>
      </c>
      <c r="V8" s="218"/>
      <c r="W8" s="225">
        <v>9250000</v>
      </c>
      <c r="X8" s="218"/>
      <c r="Y8" s="217">
        <v>8500000</v>
      </c>
      <c r="Z8" s="173"/>
      <c r="AA8" s="220">
        <f t="shared" si="0"/>
        <v>1500000</v>
      </c>
    </row>
    <row r="9" spans="1:33" x14ac:dyDescent="0.15">
      <c r="A9" s="200"/>
      <c r="B9" s="249" t="s">
        <v>156</v>
      </c>
      <c r="C9" s="79"/>
      <c r="D9" s="79"/>
      <c r="E9" s="79"/>
      <c r="F9" s="79"/>
      <c r="G9" s="79"/>
      <c r="H9" s="79"/>
      <c r="I9" s="79"/>
      <c r="J9" s="79"/>
      <c r="K9" s="177"/>
      <c r="L9" s="79"/>
      <c r="M9" s="79"/>
      <c r="N9" s="79"/>
      <c r="O9" s="79"/>
      <c r="P9" s="79"/>
      <c r="Q9" s="79"/>
      <c r="R9" s="79"/>
      <c r="S9" s="79"/>
      <c r="T9" s="79"/>
      <c r="U9" s="32"/>
      <c r="V9" s="79"/>
      <c r="W9" s="32"/>
      <c r="X9" s="79"/>
      <c r="Y9" s="78"/>
      <c r="Z9" s="25"/>
      <c r="AA9" s="5">
        <f t="shared" si="0"/>
        <v>0</v>
      </c>
    </row>
    <row r="10" spans="1:33" x14ac:dyDescent="0.15">
      <c r="A10" s="203"/>
      <c r="B10" s="250" t="s">
        <v>2</v>
      </c>
      <c r="C10" s="56">
        <f t="shared" ref="C10" si="1">SUM(C5:C9)</f>
        <v>13282623</v>
      </c>
      <c r="D10" s="56">
        <f t="shared" ref="D10:E10" si="2">SUM(D5:D9)</f>
        <v>14158327</v>
      </c>
      <c r="E10" s="56">
        <f t="shared" si="2"/>
        <v>12882978</v>
      </c>
      <c r="F10" s="56">
        <f t="shared" ref="F10" si="3">SUM(F5:F9)</f>
        <v>12998115</v>
      </c>
      <c r="G10" s="56">
        <f t="shared" ref="G10:H10" si="4">SUM(G5:G9)</f>
        <v>14016314</v>
      </c>
      <c r="H10" s="56">
        <f t="shared" si="4"/>
        <v>0</v>
      </c>
      <c r="I10" s="56">
        <f t="shared" ref="I10:J10" si="5">SUM(I5:I9)</f>
        <v>15935197</v>
      </c>
      <c r="J10" s="56">
        <f t="shared" si="5"/>
        <v>0</v>
      </c>
      <c r="K10" s="230">
        <f t="shared" ref="K10:N10" si="6">SUM(K5:K9)</f>
        <v>15145714</v>
      </c>
      <c r="L10" s="56">
        <f t="shared" si="6"/>
        <v>0</v>
      </c>
      <c r="M10" s="56">
        <f t="shared" si="6"/>
        <v>14641670</v>
      </c>
      <c r="N10" s="56">
        <f t="shared" si="6"/>
        <v>15630302</v>
      </c>
      <c r="O10" s="56">
        <f t="shared" ref="O10:P10" si="7">SUM(O5:O9)</f>
        <v>14736744</v>
      </c>
      <c r="P10" s="56">
        <f t="shared" si="7"/>
        <v>0</v>
      </c>
      <c r="Q10" s="56">
        <f t="shared" ref="Q10:R10" si="8">SUM(Q5:Q9)</f>
        <v>14997994</v>
      </c>
      <c r="R10" s="56">
        <f t="shared" si="8"/>
        <v>0</v>
      </c>
      <c r="S10" s="56">
        <f t="shared" ref="S10:V10" si="9">SUM(S5:S9)</f>
        <v>14962479</v>
      </c>
      <c r="T10" s="56">
        <f t="shared" si="9"/>
        <v>0</v>
      </c>
      <c r="U10" s="38">
        <f t="shared" si="9"/>
        <v>14889691</v>
      </c>
      <c r="V10" s="56">
        <f t="shared" si="9"/>
        <v>0</v>
      </c>
      <c r="W10" s="38">
        <f t="shared" ref="W10:X10" si="10">SUM(W5:W9)</f>
        <v>14662570</v>
      </c>
      <c r="X10" s="56">
        <f t="shared" si="10"/>
        <v>0</v>
      </c>
      <c r="Y10" s="8">
        <f t="shared" ref="Y10:Z10" si="11">SUM(Y5:Y9)</f>
        <v>14258821</v>
      </c>
      <c r="Z10" s="23">
        <f t="shared" si="11"/>
        <v>0</v>
      </c>
      <c r="AA10" s="13">
        <f t="shared" si="0"/>
        <v>988632</v>
      </c>
    </row>
    <row r="11" spans="1:33" x14ac:dyDescent="0.15">
      <c r="A11" s="200"/>
      <c r="B11" s="205" t="s">
        <v>3</v>
      </c>
      <c r="C11" s="80"/>
      <c r="D11" s="80"/>
      <c r="E11" s="80">
        <v>264000</v>
      </c>
      <c r="F11" s="80"/>
      <c r="G11" s="80">
        <v>369600</v>
      </c>
      <c r="H11" s="80"/>
      <c r="I11" s="80"/>
      <c r="J11" s="80"/>
      <c r="K11" s="231">
        <v>1320000</v>
      </c>
      <c r="L11" s="80"/>
      <c r="M11" s="80"/>
      <c r="N11" s="80"/>
      <c r="O11" s="80"/>
      <c r="P11" s="80"/>
      <c r="Q11" s="80"/>
      <c r="R11" s="80"/>
      <c r="S11" s="80"/>
      <c r="T11" s="80"/>
      <c r="U11" s="37"/>
      <c r="V11" s="80"/>
      <c r="W11" s="37">
        <v>563200</v>
      </c>
      <c r="X11" s="80"/>
      <c r="Y11" s="6"/>
      <c r="Z11" s="22"/>
      <c r="AA11" s="14">
        <f t="shared" si="0"/>
        <v>0</v>
      </c>
    </row>
    <row r="12" spans="1:33" x14ac:dyDescent="0.15">
      <c r="A12" s="200"/>
      <c r="B12" s="207" t="s">
        <v>195</v>
      </c>
      <c r="C12" s="59">
        <v>21560</v>
      </c>
      <c r="D12" s="59"/>
      <c r="E12" s="59">
        <v>55715</v>
      </c>
      <c r="F12" s="59"/>
      <c r="G12" s="59">
        <v>55715</v>
      </c>
      <c r="H12" s="59"/>
      <c r="I12" s="59">
        <v>55715</v>
      </c>
      <c r="J12" s="59"/>
      <c r="K12" s="233">
        <v>38610</v>
      </c>
      <c r="L12" s="59"/>
      <c r="M12" s="59">
        <v>21560</v>
      </c>
      <c r="N12" s="59"/>
      <c r="O12" s="59">
        <v>21560</v>
      </c>
      <c r="P12" s="59"/>
      <c r="Q12" s="59">
        <v>21560</v>
      </c>
      <c r="R12" s="59"/>
      <c r="S12" s="59">
        <v>21560</v>
      </c>
      <c r="T12" s="59"/>
      <c r="U12" s="51">
        <v>21560</v>
      </c>
      <c r="V12" s="59"/>
      <c r="W12" s="51">
        <v>21560</v>
      </c>
      <c r="X12" s="59"/>
      <c r="Y12" s="72"/>
      <c r="Z12" s="27"/>
      <c r="AA12" s="16">
        <f t="shared" si="0"/>
        <v>-21560</v>
      </c>
    </row>
    <row r="13" spans="1:33" x14ac:dyDescent="0.15">
      <c r="A13" s="200"/>
      <c r="B13" s="249" t="s">
        <v>157</v>
      </c>
      <c r="C13" s="79"/>
      <c r="D13" s="79"/>
      <c r="E13" s="79"/>
      <c r="F13" s="79"/>
      <c r="G13" s="79"/>
      <c r="H13" s="79"/>
      <c r="I13" s="79"/>
      <c r="J13" s="79"/>
      <c r="K13" s="177"/>
      <c r="L13" s="79"/>
      <c r="M13" s="79"/>
      <c r="N13" s="79"/>
      <c r="O13" s="79"/>
      <c r="P13" s="79"/>
      <c r="Q13" s="79"/>
      <c r="R13" s="79"/>
      <c r="S13" s="79"/>
      <c r="T13" s="79"/>
      <c r="U13" s="32"/>
      <c r="V13" s="79"/>
      <c r="W13" s="32"/>
      <c r="X13" s="79"/>
      <c r="Y13" s="78"/>
      <c r="Z13" s="25"/>
      <c r="AA13" s="5">
        <f t="shared" si="0"/>
        <v>0</v>
      </c>
    </row>
    <row r="14" spans="1:33" ht="14.25" thickBot="1" x14ac:dyDescent="0.2">
      <c r="A14" s="195"/>
      <c r="B14" s="251" t="s">
        <v>23</v>
      </c>
      <c r="C14" s="57">
        <f>SUM(C11:C13)</f>
        <v>21560</v>
      </c>
      <c r="D14" s="57">
        <f>SUM(D11:D13)</f>
        <v>0</v>
      </c>
      <c r="E14" s="57">
        <f t="shared" ref="E14" si="12">SUM(E11:E13)</f>
        <v>319715</v>
      </c>
      <c r="F14" s="57">
        <f>SUM(F11:F13)</f>
        <v>0</v>
      </c>
      <c r="G14" s="57">
        <f t="shared" ref="G14" si="13">SUM(G11:G13)</f>
        <v>425315</v>
      </c>
      <c r="H14" s="57">
        <f>SUM(H11:H13)</f>
        <v>0</v>
      </c>
      <c r="I14" s="57">
        <f t="shared" ref="I14" si="14">SUM(I11:I13)</f>
        <v>55715</v>
      </c>
      <c r="J14" s="57">
        <f>SUM(J11:J13)</f>
        <v>0</v>
      </c>
      <c r="K14" s="232">
        <f t="shared" ref="K14" si="15">SUM(K11:K13)</f>
        <v>1358610</v>
      </c>
      <c r="L14" s="57">
        <f>SUM(L11:L13)</f>
        <v>0</v>
      </c>
      <c r="M14" s="57">
        <f t="shared" ref="M14" si="16">SUM(M11:M13)</f>
        <v>21560</v>
      </c>
      <c r="N14" s="57">
        <f>SUM(N11:N13)</f>
        <v>0</v>
      </c>
      <c r="O14" s="57">
        <f t="shared" ref="O14" si="17">SUM(O11:O13)</f>
        <v>21560</v>
      </c>
      <c r="P14" s="57">
        <f>SUM(P11:P13)</f>
        <v>0</v>
      </c>
      <c r="Q14" s="57">
        <f t="shared" ref="Q14" si="18">SUM(Q11:Q13)</f>
        <v>21560</v>
      </c>
      <c r="R14" s="57">
        <f>SUM(R11:R13)</f>
        <v>0</v>
      </c>
      <c r="S14" s="57">
        <f t="shared" ref="S14" si="19">SUM(S11:S13)</f>
        <v>21560</v>
      </c>
      <c r="T14" s="57">
        <f>SUM(T11:T13)</f>
        <v>0</v>
      </c>
      <c r="U14" s="53">
        <f t="shared" ref="U14" si="20">SUM(U11:U13)</f>
        <v>21560</v>
      </c>
      <c r="V14" s="57">
        <f>SUM(V11:V13)</f>
        <v>0</v>
      </c>
      <c r="W14" s="53">
        <f t="shared" ref="W14" si="21">SUM(W11:W13)</f>
        <v>584760</v>
      </c>
      <c r="X14" s="57">
        <f>SUM(X11:X13)</f>
        <v>0</v>
      </c>
      <c r="Y14" s="7">
        <f t="shared" ref="Y14" si="22">SUM(Y11:Y13)</f>
        <v>0</v>
      </c>
      <c r="Z14" s="29">
        <f>SUM(Z11:Z13)</f>
        <v>0</v>
      </c>
      <c r="AA14" s="15">
        <f t="shared" si="0"/>
        <v>-21560</v>
      </c>
    </row>
    <row r="15" spans="1:33" ht="14.25" thickBot="1" x14ac:dyDescent="0.2">
      <c r="A15" s="195" t="s">
        <v>4</v>
      </c>
      <c r="B15" s="251"/>
      <c r="C15" s="57">
        <f>C10+C14</f>
        <v>13304183</v>
      </c>
      <c r="D15" s="57">
        <f>D10+D14</f>
        <v>14158327</v>
      </c>
      <c r="E15" s="57">
        <f t="shared" ref="E15" si="23">E10+E14</f>
        <v>13202693</v>
      </c>
      <c r="F15" s="57">
        <f>F10+F14</f>
        <v>12998115</v>
      </c>
      <c r="G15" s="57">
        <f t="shared" ref="G15" si="24">G10+G14</f>
        <v>14441629</v>
      </c>
      <c r="H15" s="57">
        <f>H10+H14</f>
        <v>0</v>
      </c>
      <c r="I15" s="57">
        <f t="shared" ref="I15" si="25">I10+I14</f>
        <v>15990912</v>
      </c>
      <c r="J15" s="57">
        <f>J10+J14</f>
        <v>0</v>
      </c>
      <c r="K15" s="232">
        <f t="shared" ref="K15" si="26">K10+K14</f>
        <v>16504324</v>
      </c>
      <c r="L15" s="57">
        <f>L10+L14</f>
        <v>0</v>
      </c>
      <c r="M15" s="57">
        <f t="shared" ref="M15" si="27">M10+M14</f>
        <v>14663230</v>
      </c>
      <c r="N15" s="57">
        <f>N10+N14</f>
        <v>15630302</v>
      </c>
      <c r="O15" s="57">
        <f t="shared" ref="O15" si="28">O10+O14</f>
        <v>14758304</v>
      </c>
      <c r="P15" s="57">
        <f>P10+P14</f>
        <v>0</v>
      </c>
      <c r="Q15" s="57">
        <f t="shared" ref="Q15" si="29">Q10+Q14</f>
        <v>15019554</v>
      </c>
      <c r="R15" s="57">
        <f>R10+R14</f>
        <v>0</v>
      </c>
      <c r="S15" s="57">
        <f t="shared" ref="S15" si="30">S10+S14</f>
        <v>14984039</v>
      </c>
      <c r="T15" s="57">
        <f>T10+T14</f>
        <v>0</v>
      </c>
      <c r="U15" s="53">
        <f t="shared" ref="U15" si="31">U10+U14</f>
        <v>14911251</v>
      </c>
      <c r="V15" s="57">
        <f>V10+V14</f>
        <v>0</v>
      </c>
      <c r="W15" s="53">
        <f t="shared" ref="W15" si="32">W10+W14</f>
        <v>15247330</v>
      </c>
      <c r="X15" s="57">
        <f>X10+X14</f>
        <v>0</v>
      </c>
      <c r="Y15" s="7">
        <f t="shared" ref="Y15" si="33">Y10+Y14</f>
        <v>14258821</v>
      </c>
      <c r="Z15" s="29">
        <f>Z10+Z14</f>
        <v>0</v>
      </c>
      <c r="AA15" s="15">
        <f t="shared" si="0"/>
        <v>967072</v>
      </c>
    </row>
    <row r="16" spans="1:33" x14ac:dyDescent="0.15">
      <c r="A16" s="200"/>
      <c r="B16" s="199" t="s">
        <v>5</v>
      </c>
      <c r="C16" s="58"/>
      <c r="D16" s="58"/>
      <c r="E16" s="58"/>
      <c r="F16" s="58"/>
      <c r="G16" s="58">
        <v>105600</v>
      </c>
      <c r="H16" s="58"/>
      <c r="I16" s="58"/>
      <c r="J16" s="58"/>
      <c r="K16" s="227"/>
      <c r="L16" s="58"/>
      <c r="M16" s="58"/>
      <c r="N16" s="58"/>
      <c r="O16" s="58"/>
      <c r="P16" s="58"/>
      <c r="Q16" s="58"/>
      <c r="R16" s="58"/>
      <c r="S16" s="58"/>
      <c r="T16" s="58"/>
      <c r="U16" s="75"/>
      <c r="V16" s="58"/>
      <c r="W16" s="75"/>
      <c r="X16" s="58"/>
      <c r="Y16" s="77"/>
      <c r="Z16" s="34"/>
      <c r="AA16" s="12">
        <f t="shared" si="0"/>
        <v>0</v>
      </c>
    </row>
    <row r="17" spans="1:32" x14ac:dyDescent="0.15">
      <c r="A17" s="200"/>
      <c r="B17" s="202" t="s">
        <v>158</v>
      </c>
      <c r="C17" s="1">
        <v>70000</v>
      </c>
      <c r="D17" s="1">
        <v>70000</v>
      </c>
      <c r="E17" s="1"/>
      <c r="F17" s="1"/>
      <c r="G17" s="1"/>
      <c r="H17" s="1"/>
      <c r="I17" s="1"/>
      <c r="J17" s="1"/>
      <c r="K17" s="228"/>
      <c r="L17" s="1"/>
      <c r="M17" s="1"/>
      <c r="N17" s="1"/>
      <c r="O17" s="1"/>
      <c r="P17" s="1"/>
      <c r="Q17" s="1"/>
      <c r="R17" s="1"/>
      <c r="S17" s="1"/>
      <c r="T17" s="1"/>
      <c r="U17" s="2"/>
      <c r="V17" s="1"/>
      <c r="W17" s="2"/>
      <c r="X17" s="1"/>
      <c r="Y17" s="33">
        <v>70000</v>
      </c>
      <c r="Z17" s="20"/>
      <c r="AA17" s="4">
        <f t="shared" si="0"/>
        <v>0</v>
      </c>
    </row>
    <row r="18" spans="1:32" x14ac:dyDescent="0.15">
      <c r="A18" s="200"/>
      <c r="B18" s="207" t="s">
        <v>159</v>
      </c>
      <c r="C18" s="59">
        <v>14800</v>
      </c>
      <c r="D18" s="59">
        <v>196700</v>
      </c>
      <c r="E18" s="59">
        <v>14800</v>
      </c>
      <c r="F18" s="59"/>
      <c r="G18" s="59"/>
      <c r="H18" s="59"/>
      <c r="I18" s="59"/>
      <c r="J18" s="59"/>
      <c r="K18" s="233"/>
      <c r="L18" s="59"/>
      <c r="M18" s="59"/>
      <c r="N18" s="59"/>
      <c r="O18" s="59"/>
      <c r="P18" s="59"/>
      <c r="Q18" s="59"/>
      <c r="R18" s="59"/>
      <c r="S18" s="59"/>
      <c r="T18" s="59"/>
      <c r="U18" s="51"/>
      <c r="V18" s="59"/>
      <c r="W18" s="51"/>
      <c r="X18" s="59"/>
      <c r="Y18" s="72">
        <v>196700</v>
      </c>
      <c r="Z18" s="27"/>
      <c r="AA18" s="17">
        <f t="shared" si="0"/>
        <v>0</v>
      </c>
    </row>
    <row r="19" spans="1:32" x14ac:dyDescent="0.15">
      <c r="A19" s="200"/>
      <c r="B19" s="249" t="s">
        <v>160</v>
      </c>
      <c r="C19" s="79"/>
      <c r="D19" s="79"/>
      <c r="E19" s="79"/>
      <c r="F19" s="79"/>
      <c r="G19" s="79"/>
      <c r="H19" s="79"/>
      <c r="I19" s="79"/>
      <c r="J19" s="79"/>
      <c r="K19" s="177"/>
      <c r="L19" s="79"/>
      <c r="M19" s="79"/>
      <c r="N19" s="79"/>
      <c r="O19" s="79"/>
      <c r="P19" s="79"/>
      <c r="Q19" s="79"/>
      <c r="R19" s="79"/>
      <c r="S19" s="79"/>
      <c r="T19" s="79"/>
      <c r="U19" s="32"/>
      <c r="V19" s="79"/>
      <c r="W19" s="32"/>
      <c r="X19" s="79"/>
      <c r="Y19" s="78"/>
      <c r="Z19" s="25"/>
      <c r="AA19" s="5">
        <f t="shared" si="0"/>
        <v>0</v>
      </c>
    </row>
    <row r="20" spans="1:32" x14ac:dyDescent="0.15">
      <c r="A20" s="203"/>
      <c r="B20" s="250" t="s">
        <v>6</v>
      </c>
      <c r="C20" s="56">
        <f t="shared" ref="C20" si="34">SUM(C16:C19)</f>
        <v>84800</v>
      </c>
      <c r="D20" s="56">
        <f t="shared" ref="D20:E20" si="35">SUM(D16:D19)</f>
        <v>266700</v>
      </c>
      <c r="E20" s="56">
        <f t="shared" si="35"/>
        <v>14800</v>
      </c>
      <c r="F20" s="56">
        <f t="shared" ref="F20" si="36">SUM(F16:F19)</f>
        <v>0</v>
      </c>
      <c r="G20" s="56">
        <f t="shared" ref="G20:H20" si="37">SUM(G16:G19)</f>
        <v>105600</v>
      </c>
      <c r="H20" s="56">
        <f t="shared" si="37"/>
        <v>0</v>
      </c>
      <c r="I20" s="56">
        <f t="shared" ref="I20:J20" si="38">SUM(I16:I19)</f>
        <v>0</v>
      </c>
      <c r="J20" s="56">
        <f t="shared" si="38"/>
        <v>0</v>
      </c>
      <c r="K20" s="230">
        <f t="shared" ref="K20:L20" si="39">SUM(K16:K19)</f>
        <v>0</v>
      </c>
      <c r="L20" s="56">
        <f t="shared" si="39"/>
        <v>0</v>
      </c>
      <c r="M20" s="56">
        <f t="shared" ref="M20:N20" si="40">SUM(M16:M19)</f>
        <v>0</v>
      </c>
      <c r="N20" s="56">
        <f t="shared" si="40"/>
        <v>0</v>
      </c>
      <c r="O20" s="56">
        <f t="shared" ref="O20:P20" si="41">SUM(O16:O19)</f>
        <v>0</v>
      </c>
      <c r="P20" s="56">
        <f t="shared" si="41"/>
        <v>0</v>
      </c>
      <c r="Q20" s="56">
        <f t="shared" ref="Q20:R20" si="42">SUM(Q16:Q19)</f>
        <v>0</v>
      </c>
      <c r="R20" s="56">
        <f t="shared" si="42"/>
        <v>0</v>
      </c>
      <c r="S20" s="56">
        <f t="shared" ref="S20:T20" si="43">SUM(S16:S19)</f>
        <v>0</v>
      </c>
      <c r="T20" s="56">
        <f t="shared" si="43"/>
        <v>0</v>
      </c>
      <c r="U20" s="38">
        <f t="shared" ref="U20:V20" si="44">SUM(U16:U19)</f>
        <v>0</v>
      </c>
      <c r="V20" s="56">
        <f t="shared" si="44"/>
        <v>0</v>
      </c>
      <c r="W20" s="38">
        <f t="shared" ref="W20:X20" si="45">SUM(W16:W19)</f>
        <v>0</v>
      </c>
      <c r="X20" s="56">
        <f t="shared" si="45"/>
        <v>0</v>
      </c>
      <c r="Y20" s="8">
        <f t="shared" ref="Y20:Z20" si="46">SUM(Y16:Y19)</f>
        <v>266700</v>
      </c>
      <c r="Z20" s="23">
        <f t="shared" si="46"/>
        <v>0</v>
      </c>
      <c r="AA20" s="13">
        <f t="shared" si="0"/>
        <v>0</v>
      </c>
    </row>
    <row r="21" spans="1:32" x14ac:dyDescent="0.15">
      <c r="A21" s="200"/>
      <c r="B21" s="209" t="s">
        <v>161</v>
      </c>
      <c r="C21" s="208">
        <v>13219383</v>
      </c>
      <c r="D21" s="208">
        <v>13891627</v>
      </c>
      <c r="E21" s="208">
        <v>13187893</v>
      </c>
      <c r="F21" s="208">
        <v>12998115</v>
      </c>
      <c r="G21" s="208">
        <v>14336029</v>
      </c>
      <c r="H21" s="208"/>
      <c r="I21" s="208">
        <v>15990912</v>
      </c>
      <c r="J21" s="208"/>
      <c r="K21" s="223">
        <v>16504324</v>
      </c>
      <c r="L21" s="208"/>
      <c r="M21" s="208">
        <v>14663230</v>
      </c>
      <c r="N21" s="208">
        <v>15630302</v>
      </c>
      <c r="O21" s="208">
        <v>14758304</v>
      </c>
      <c r="P21" s="208"/>
      <c r="Q21" s="208">
        <v>15019554</v>
      </c>
      <c r="R21" s="208"/>
      <c r="S21" s="208">
        <v>14984039</v>
      </c>
      <c r="T21" s="208"/>
      <c r="U21" s="47">
        <v>14911251</v>
      </c>
      <c r="V21" s="208"/>
      <c r="W21" s="47">
        <v>15247330</v>
      </c>
      <c r="X21" s="208"/>
      <c r="Y21" s="9">
        <v>13992121</v>
      </c>
      <c r="Z21" s="19"/>
      <c r="AA21" s="73">
        <f t="shared" si="0"/>
        <v>967072</v>
      </c>
    </row>
    <row r="22" spans="1:32" ht="14.25" thickBot="1" x14ac:dyDescent="0.2">
      <c r="A22" s="195"/>
      <c r="B22" s="251" t="s">
        <v>8</v>
      </c>
      <c r="C22" s="57">
        <f t="shared" ref="C22" si="47">SUM(C21:C21)</f>
        <v>13219383</v>
      </c>
      <c r="D22" s="57">
        <f t="shared" ref="D22:E22" si="48">SUM(D21:D21)</f>
        <v>13891627</v>
      </c>
      <c r="E22" s="57">
        <f t="shared" si="48"/>
        <v>13187893</v>
      </c>
      <c r="F22" s="57">
        <f t="shared" ref="F22" si="49">SUM(F21:F21)</f>
        <v>12998115</v>
      </c>
      <c r="G22" s="57">
        <f t="shared" ref="G22:H22" si="50">SUM(G21:G21)</f>
        <v>14336029</v>
      </c>
      <c r="H22" s="57">
        <f t="shared" si="50"/>
        <v>0</v>
      </c>
      <c r="I22" s="57">
        <f t="shared" ref="I22:J22" si="51">SUM(I21:I21)</f>
        <v>15990912</v>
      </c>
      <c r="J22" s="57">
        <f t="shared" si="51"/>
        <v>0</v>
      </c>
      <c r="K22" s="232">
        <f t="shared" ref="K22:L22" si="52">SUM(K21:K21)</f>
        <v>16504324</v>
      </c>
      <c r="L22" s="57">
        <f t="shared" si="52"/>
        <v>0</v>
      </c>
      <c r="M22" s="57">
        <f t="shared" ref="M22:N22" si="53">SUM(M21:M21)</f>
        <v>14663230</v>
      </c>
      <c r="N22" s="57">
        <f t="shared" si="53"/>
        <v>15630302</v>
      </c>
      <c r="O22" s="57">
        <f t="shared" ref="O22:P22" si="54">SUM(O21:O21)</f>
        <v>14758304</v>
      </c>
      <c r="P22" s="57">
        <f t="shared" si="54"/>
        <v>0</v>
      </c>
      <c r="Q22" s="57">
        <f t="shared" ref="Q22:R22" si="55">SUM(Q21:Q21)</f>
        <v>15019554</v>
      </c>
      <c r="R22" s="57">
        <f t="shared" si="55"/>
        <v>0</v>
      </c>
      <c r="S22" s="57">
        <f t="shared" ref="S22:T22" si="56">SUM(S21:S21)</f>
        <v>14984039</v>
      </c>
      <c r="T22" s="57">
        <f t="shared" si="56"/>
        <v>0</v>
      </c>
      <c r="U22" s="53">
        <f t="shared" ref="U22:V22" si="57">SUM(U21:U21)</f>
        <v>14911251</v>
      </c>
      <c r="V22" s="57">
        <f t="shared" si="57"/>
        <v>0</v>
      </c>
      <c r="W22" s="53">
        <f t="shared" ref="W22:X22" si="58">SUM(W21:W21)</f>
        <v>15247330</v>
      </c>
      <c r="X22" s="57">
        <f t="shared" si="58"/>
        <v>0</v>
      </c>
      <c r="Y22" s="7">
        <f t="shared" ref="Y22:Z22" si="59">SUM(Y21:Y21)</f>
        <v>13992121</v>
      </c>
      <c r="Z22" s="29">
        <f t="shared" si="59"/>
        <v>0</v>
      </c>
      <c r="AA22" s="15">
        <f t="shared" si="0"/>
        <v>967072</v>
      </c>
    </row>
    <row r="23" spans="1:32" ht="14.25" thickBot="1" x14ac:dyDescent="0.2">
      <c r="A23" s="195" t="s">
        <v>9</v>
      </c>
      <c r="B23" s="248"/>
      <c r="C23" s="57">
        <f t="shared" ref="C23" si="60">C20+C22</f>
        <v>13304183</v>
      </c>
      <c r="D23" s="57">
        <f t="shared" ref="D23:E23" si="61">D20+D22</f>
        <v>14158327</v>
      </c>
      <c r="E23" s="57">
        <f t="shared" si="61"/>
        <v>13202693</v>
      </c>
      <c r="F23" s="57">
        <f t="shared" ref="F23" si="62">F20+F22</f>
        <v>12998115</v>
      </c>
      <c r="G23" s="57">
        <f t="shared" ref="G23:H23" si="63">G20+G22</f>
        <v>14441629</v>
      </c>
      <c r="H23" s="57">
        <f t="shared" si="63"/>
        <v>0</v>
      </c>
      <c r="I23" s="57">
        <f t="shared" ref="I23:J23" si="64">I20+I22</f>
        <v>15990912</v>
      </c>
      <c r="J23" s="57">
        <f t="shared" si="64"/>
        <v>0</v>
      </c>
      <c r="K23" s="232">
        <f t="shared" ref="K23:L23" si="65">K20+K22</f>
        <v>16504324</v>
      </c>
      <c r="L23" s="57">
        <f t="shared" si="65"/>
        <v>0</v>
      </c>
      <c r="M23" s="57">
        <f t="shared" ref="M23:N23" si="66">M20+M22</f>
        <v>14663230</v>
      </c>
      <c r="N23" s="57">
        <f t="shared" si="66"/>
        <v>15630302</v>
      </c>
      <c r="O23" s="57">
        <f t="shared" ref="O23:P23" si="67">O20+O22</f>
        <v>14758304</v>
      </c>
      <c r="P23" s="57">
        <f t="shared" si="67"/>
        <v>0</v>
      </c>
      <c r="Q23" s="57">
        <f t="shared" ref="Q23:R23" si="68">Q20+Q22</f>
        <v>15019554</v>
      </c>
      <c r="R23" s="57">
        <f t="shared" si="68"/>
        <v>0</v>
      </c>
      <c r="S23" s="57">
        <f t="shared" ref="S23:T23" si="69">S20+S22</f>
        <v>14984039</v>
      </c>
      <c r="T23" s="57">
        <f t="shared" si="69"/>
        <v>0</v>
      </c>
      <c r="U23" s="53">
        <f t="shared" ref="U23:V23" si="70">U20+U22</f>
        <v>14911251</v>
      </c>
      <c r="V23" s="57">
        <f t="shared" si="70"/>
        <v>0</v>
      </c>
      <c r="W23" s="215">
        <f t="shared" ref="W23:X23" si="71">W20+W22</f>
        <v>15247330</v>
      </c>
      <c r="X23" s="57">
        <f t="shared" si="71"/>
        <v>0</v>
      </c>
      <c r="Y23" s="206">
        <f t="shared" ref="Y23:Z23" si="72">Y20+Y22</f>
        <v>14258821</v>
      </c>
      <c r="Z23" s="29">
        <f t="shared" si="72"/>
        <v>0</v>
      </c>
      <c r="AA23" s="15">
        <f t="shared" si="0"/>
        <v>967072</v>
      </c>
    </row>
    <row r="25" spans="1:32" x14ac:dyDescent="0.15">
      <c r="AE25" s="36"/>
      <c r="AF25" s="31"/>
    </row>
  </sheetData>
  <mergeCells count="12">
    <mergeCell ref="C3:D3"/>
    <mergeCell ref="E3:F3"/>
    <mergeCell ref="G3:H3"/>
    <mergeCell ref="I3:J3"/>
    <mergeCell ref="K3:L3"/>
    <mergeCell ref="W3:X3"/>
    <mergeCell ref="Y3:Z3"/>
    <mergeCell ref="M3:N3"/>
    <mergeCell ref="O3:P3"/>
    <mergeCell ref="Q3:R3"/>
    <mergeCell ref="S3:T3"/>
    <mergeCell ref="U3:V3"/>
  </mergeCells>
  <phoneticPr fontId="2"/>
  <pageMargins left="0.98425196850393704" right="0" top="0.7874015748031496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日本内装材連合会 （ＰＬ）(９月）</vt:lpstr>
      <vt:lpstr>日本内装材連合会 (BS)（９月）</vt:lpstr>
      <vt:lpstr>'日本内装材連合会 (BS)（９月）'!Print_Area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GYOMU01</dc:creator>
  <cp:lastModifiedBy>mitsui</cp:lastModifiedBy>
  <cp:lastPrinted>2025-11-18T08:39:31Z</cp:lastPrinted>
  <dcterms:created xsi:type="dcterms:W3CDTF">2017-07-11T02:20:43Z</dcterms:created>
  <dcterms:modified xsi:type="dcterms:W3CDTF">2025-11-18T08:42:02Z</dcterms:modified>
</cp:coreProperties>
</file>